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Работа\комиссия по терпрограмме\2021\тарифное 2022 г\чистовик на подписание ТС 2022\"/>
    </mc:Choice>
  </mc:AlternateContent>
  <xr:revisionPtr revIDLastSave="0" documentId="13_ncr:1_{5F018DDE-8FDA-406F-9DBF-F2391D63942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1" r:id="rId1"/>
  </sheets>
  <externalReferences>
    <externalReference r:id="rId2"/>
  </externalReferences>
  <definedNames>
    <definedName name="_xlnm.Print_Area" localSheetId="0">'приложение 13'!$A$1:$I$6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I19" i="1" l="1"/>
  <c r="I13" i="1"/>
  <c r="I8" i="1"/>
  <c r="AC6" i="1"/>
  <c r="U5" i="1"/>
  <c r="AB5" i="1"/>
  <c r="Q5" i="1"/>
  <c r="I15" i="1" l="1"/>
  <c r="AF5" i="1"/>
  <c r="AD5" i="1"/>
  <c r="U6" i="1"/>
  <c r="L5" i="1"/>
  <c r="M5" i="1" s="1"/>
  <c r="I6" i="1" l="1"/>
  <c r="AB6" i="1" s="1"/>
  <c r="M6" i="1"/>
  <c r="L6" i="1"/>
  <c r="I18" i="1" l="1"/>
  <c r="I20" i="1" s="1"/>
  <c r="I9" i="1"/>
  <c r="AD6" i="1"/>
  <c r="AF6" i="1"/>
</calcChain>
</file>

<file path=xl/sharedStrings.xml><?xml version="1.0" encoding="utf-8"?>
<sst xmlns="http://schemas.openxmlformats.org/spreadsheetml/2006/main" count="21" uniqueCount="20">
  <si>
    <t>Номер группы (подгруппы) медицинских организаций</t>
  </si>
  <si>
    <t>Наименование медицинской организации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</si>
  <si>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год</t>
  </si>
  <si>
    <t>Кол-во месяцев в году (Км)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</si>
  <si>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месяц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</si>
  <si>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по подушевому нормативу финансирования в месяц, рублей (ФОпнм)</t>
  </si>
  <si>
    <t>Размер средств, направляемых на оплату скорой медицинской помощи вне медицинской организации,  застрахованным в Чукотском автономном округе лицам за вызов в месяц, рублей (ОСвм)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</si>
  <si>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в месяц, рублей (ФОсмпм)</t>
  </si>
  <si>
    <t>Фактические расходы по учреждениям 14-мед за 2015 год (амбулаторная профилактическая, заболевания, стоматология), за исключением диспансеризации</t>
  </si>
  <si>
    <t>диспансеризация 2015</t>
  </si>
  <si>
    <t>расчетная на 2017</t>
  </si>
  <si>
    <t>исполнено за 2015 год</t>
  </si>
  <si>
    <t>Разница</t>
  </si>
  <si>
    <t>тариф</t>
  </si>
  <si>
    <t>ВСЕГО</t>
  </si>
  <si>
    <t>проверка</t>
  </si>
  <si>
    <t>Государственное бюджетное учреждение здравоохранения "Чукотская окружная больница"</t>
  </si>
  <si>
    <t>Общий объем ежемесячного подушевого финансового обеспечения МО, оказывающих скорую медицинскую помощь вне медицинской организации на 2022 год</t>
  </si>
  <si>
    <t>Численность лиц, прикрепленных к  МО на 1-е число расчетного периода (01.01.2021 года), человек (Сумм Чмоi)</t>
  </si>
  <si>
    <t xml:space="preserve">Приложение № 13
к Тарифному соглашению № 1 на 2022 год, утвержденному решением Комиссии по разработке Территориальной программы ОМС от 25.01.2022 г. № 01-2022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</si>
</sst>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165" fontId="2" fillId="0" borderId="0" xfId="1" applyFont="1"/>
    <xf numFmtId="165" fontId="2" fillId="0" borderId="0" xfId="0" applyNumberFormat="1" applyFont="1"/>
    <xf numFmtId="166" fontId="2" fillId="0" borderId="0" xfId="0" applyNumberFormat="1" applyFont="1"/>
    <xf numFmtId="0" fontId="2" fillId="0" borderId="0" xfId="0" applyFont="1" applyBorder="1"/>
    <xf numFmtId="164" fontId="2" fillId="0" borderId="0" xfId="0" applyNumberFormat="1" applyFont="1"/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6" fillId="0" borderId="1" xfId="0" applyFont="1" applyFill="1" applyBorder="1"/>
    <xf numFmtId="0" fontId="3" fillId="0" borderId="0" xfId="0" applyFont="1" applyAlignment="1">
      <alignment horizontal="center" vertical="center"/>
    </xf>
    <xf numFmtId="0" fontId="6" fillId="0" borderId="1" xfId="0" applyFont="1" applyFill="1" applyBorder="1"/>
    <xf numFmtId="0" fontId="2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/>
    <xf numFmtId="165" fontId="6" fillId="0" borderId="1" xfId="0" applyNumberFormat="1" applyFont="1" applyFill="1" applyBorder="1"/>
  </cellXfs>
  <cellStyles count="3">
    <cellStyle name="Обычный" xfId="0" builtinId="0"/>
    <cellStyle name="Стиль 1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&#1058;&#1072;&#1088;&#1080;&#1092;&#1085;&#1086;&#1077;%20&#1089;&#1086;&#1075;&#1083;&#1072;&#1096;&#1077;&#1085;&#1080;&#1077;%202017/&#1087;&#1077;&#1088;&#1074;&#1086;&#1085;&#1072;&#1095;&#1072;&#1083;&#1100;&#1085;&#1086;&#1077;%20&#1085;&#1072;%202017%20&#1075;&#1086;&#1076;/&#1088;&#1072;&#1073;&#1086;&#1095;&#1080;&#1077;%20&#1084;&#1072;&#1090;&#1077;&#1088;&#1080;&#1072;&#1083;&#1099;/&#1089;&#1082;&#1086;&#1088;&#1072;&#1103;_&#1087;&#1086;&#1076;&#1091;&#1096;&#1077;&#1074;&#1086;&#1081;%20&#1073;&#1072;&#1079;&#1086;&#1074;&#1072;&#1103;%20&#1089;%20&#1077;&#1076;&#1080;&#1085;&#1080;&#1094;&#1077;&#1081;%20&#1086;&#1073;&#1098;&#1077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4_1"/>
      <sheetName val="приложение 5"/>
      <sheetName val="приложение 5_1"/>
      <sheetName val="приложение 6"/>
      <sheetName val="приложение 6_1"/>
      <sheetName val="приложение 7"/>
      <sheetName val="приложение 8"/>
      <sheetName val="приложение 9"/>
      <sheetName val="приложение 9_1"/>
      <sheetName val="приложение 10"/>
      <sheetName val="приложение 11"/>
      <sheetName val="Лист1"/>
    </sheetNames>
    <sheetDataSet>
      <sheetData sheetId="0">
        <row r="8">
          <cell r="A8">
            <v>0.3</v>
          </cell>
        </row>
      </sheetData>
      <sheetData sheetId="1">
        <row r="9">
          <cell r="D9">
            <v>80585235.129999995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">
          <cell r="C8">
            <v>3507</v>
          </cell>
        </row>
      </sheetData>
      <sheetData sheetId="13">
        <row r="7">
          <cell r="D7">
            <v>1588.213540612983</v>
          </cell>
        </row>
      </sheetData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2"/>
  <sheetViews>
    <sheetView tabSelected="1" zoomScale="85" zoomScaleNormal="85" workbookViewId="0">
      <selection sqref="A1:I6"/>
    </sheetView>
  </sheetViews>
  <sheetFormatPr defaultRowHeight="15" x14ac:dyDescent="0.25"/>
  <cols>
    <col min="1" max="1" width="12.5703125" style="1" customWidth="1"/>
    <col min="2" max="2" width="29.7109375" style="1" customWidth="1"/>
    <col min="3" max="3" width="22.5703125" style="1" customWidth="1"/>
    <col min="4" max="4" width="16" style="1" customWidth="1"/>
    <col min="5" max="5" width="22.7109375" style="1" customWidth="1"/>
    <col min="6" max="6" width="18.5703125" style="1" customWidth="1"/>
    <col min="7" max="8" width="23.42578125" style="1" customWidth="1"/>
    <col min="9" max="9" width="23.7109375" style="1" customWidth="1"/>
    <col min="10" max="11" width="0" style="1" hidden="1" customWidth="1"/>
    <col min="12" max="12" width="18.140625" style="1" hidden="1" customWidth="1"/>
    <col min="13" max="13" width="19.42578125" style="1" hidden="1" customWidth="1"/>
    <col min="14" max="15" width="0" style="1" hidden="1" customWidth="1"/>
    <col min="16" max="16" width="21.28515625" style="1" hidden="1" customWidth="1"/>
    <col min="17" max="17" width="17.42578125" style="1" hidden="1" customWidth="1"/>
    <col min="18" max="20" width="0" style="1" hidden="1" customWidth="1"/>
    <col min="21" max="21" width="9.7109375" style="1" hidden="1" customWidth="1"/>
    <col min="22" max="25" width="0" style="1" hidden="1" customWidth="1"/>
    <col min="26" max="27" width="9.140625" style="1"/>
    <col min="28" max="28" width="16.28515625" style="1" hidden="1" customWidth="1"/>
    <col min="29" max="29" width="16.140625" style="1" hidden="1" customWidth="1"/>
    <col min="30" max="30" width="16.5703125" style="1" hidden="1" customWidth="1"/>
    <col min="31" max="31" width="0" style="1" hidden="1" customWidth="1"/>
    <col min="32" max="32" width="15" style="1" hidden="1" customWidth="1"/>
    <col min="33" max="34" width="0" style="1" hidden="1" customWidth="1"/>
    <col min="35" max="35" width="9.140625" style="1"/>
    <col min="36" max="36" width="17" style="1" bestFit="1" customWidth="1"/>
    <col min="37" max="37" width="15" style="1" bestFit="1" customWidth="1"/>
    <col min="38" max="16384" width="9.140625" style="1"/>
  </cols>
  <sheetData>
    <row r="1" spans="1:37" ht="68.25" customHeight="1" x14ac:dyDescent="0.25">
      <c r="A1" s="13"/>
      <c r="B1" s="13"/>
      <c r="C1" s="13"/>
      <c r="D1" s="13"/>
      <c r="E1" s="13"/>
      <c r="F1" s="13"/>
      <c r="G1" s="18" t="s">
        <v>19</v>
      </c>
      <c r="H1" s="18"/>
      <c r="I1" s="18"/>
    </row>
    <row r="2" spans="1:37" ht="36" customHeight="1" x14ac:dyDescent="0.25">
      <c r="A2" s="19" t="s">
        <v>17</v>
      </c>
      <c r="B2" s="19"/>
      <c r="C2" s="19"/>
      <c r="D2" s="19"/>
      <c r="E2" s="19"/>
      <c r="F2" s="19"/>
      <c r="G2" s="19"/>
      <c r="H2" s="19"/>
      <c r="I2" s="19"/>
    </row>
    <row r="3" spans="1:37" ht="16.5" x14ac:dyDescent="0.25">
      <c r="A3" s="8"/>
      <c r="B3" s="8"/>
      <c r="C3" s="8"/>
      <c r="D3" s="8"/>
      <c r="E3" s="8"/>
      <c r="F3" s="9"/>
      <c r="G3" s="9"/>
      <c r="H3" s="9"/>
      <c r="I3" s="8"/>
    </row>
    <row r="4" spans="1:37" ht="156" customHeight="1" x14ac:dyDescent="0.25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18</v>
      </c>
      <c r="G4" s="10" t="s">
        <v>5</v>
      </c>
      <c r="H4" s="10" t="s">
        <v>6</v>
      </c>
      <c r="I4" s="10" t="s">
        <v>7</v>
      </c>
      <c r="L4" s="17" t="s">
        <v>8</v>
      </c>
      <c r="M4" s="17"/>
      <c r="P4" s="15" t="s">
        <v>9</v>
      </c>
      <c r="Q4" s="15"/>
      <c r="AB4" s="2" t="s">
        <v>10</v>
      </c>
      <c r="AC4" s="2" t="s">
        <v>11</v>
      </c>
      <c r="AD4" s="2" t="s">
        <v>12</v>
      </c>
      <c r="AE4" s="1" t="s">
        <v>13</v>
      </c>
    </row>
    <row r="5" spans="1:37" ht="66" customHeight="1" x14ac:dyDescent="0.25">
      <c r="A5" s="11">
        <v>1</v>
      </c>
      <c r="B5" s="12" t="s">
        <v>16</v>
      </c>
      <c r="C5" s="20">
        <v>3080.95</v>
      </c>
      <c r="D5" s="21">
        <v>12</v>
      </c>
      <c r="E5" s="20">
        <v>256.75</v>
      </c>
      <c r="F5" s="21">
        <v>46218</v>
      </c>
      <c r="G5" s="22">
        <v>11866471.5</v>
      </c>
      <c r="H5" s="21">
        <v>0</v>
      </c>
      <c r="I5" s="20">
        <v>11866471.5</v>
      </c>
      <c r="L5" s="3" t="e">
        <f>203515176.74+90005697.21+6388822.77+16680845.8-#REF!</f>
        <v>#REF!</v>
      </c>
      <c r="M5" s="4" t="e">
        <f>L5-I5</f>
        <v>#REF!</v>
      </c>
      <c r="P5" s="1" t="s">
        <v>14</v>
      </c>
      <c r="Q5" s="3" t="e">
        <f>SUM(#REF!)</f>
        <v>#REF!</v>
      </c>
      <c r="U5" s="5">
        <f>F5*'[1]приложение 1'!$A$8</f>
        <v>13865.4</v>
      </c>
      <c r="X5" s="1">
        <v>1547.1958121366793</v>
      </c>
      <c r="Y5" s="1">
        <v>3026959.6734610684</v>
      </c>
      <c r="AB5" s="3">
        <f t="shared" ref="AB5:AB6" si="0">I5*12</f>
        <v>142397658</v>
      </c>
      <c r="AC5" s="3">
        <v>21045025.68</v>
      </c>
      <c r="AD5" s="4">
        <f t="shared" ref="AD5:AD6" si="1">AB5-AC5</f>
        <v>121352632.31999999</v>
      </c>
      <c r="AE5" s="1">
        <v>5576.7</v>
      </c>
      <c r="AF5" s="4">
        <f t="shared" ref="AF5:AF6" si="2">AB5/AE5</f>
        <v>25534.394534402065</v>
      </c>
      <c r="AJ5" s="4"/>
      <c r="AK5" s="3"/>
    </row>
    <row r="6" spans="1:37" x14ac:dyDescent="0.25">
      <c r="A6" s="16" t="s">
        <v>14</v>
      </c>
      <c r="B6" s="16"/>
      <c r="C6" s="16"/>
      <c r="D6" s="14"/>
      <c r="E6" s="14"/>
      <c r="F6" s="23">
        <f>SUM(F5:F5)</f>
        <v>46218</v>
      </c>
      <c r="G6" s="14"/>
      <c r="H6" s="14"/>
      <c r="I6" s="24">
        <f>SUM(I5:I5)</f>
        <v>11866471.5</v>
      </c>
      <c r="L6" s="4" t="e">
        <f>SUM(L5:L5)</f>
        <v>#REF!</v>
      </c>
      <c r="M6" s="4" t="e">
        <f>SUM(M5:M5)</f>
        <v>#REF!</v>
      </c>
      <c r="U6" s="5">
        <f>SUM(U5:U5)</f>
        <v>13865.4</v>
      </c>
      <c r="Y6" s="1">
        <v>6516274.3133333335</v>
      </c>
      <c r="AB6" s="3">
        <f t="shared" si="0"/>
        <v>142397658</v>
      </c>
      <c r="AC6" s="3">
        <f>SUM(AC5:AC5)</f>
        <v>21045025.68</v>
      </c>
      <c r="AD6" s="4">
        <f t="shared" si="1"/>
        <v>121352632.31999999</v>
      </c>
      <c r="AE6" s="1">
        <v>5576.7</v>
      </c>
      <c r="AF6" s="4">
        <f t="shared" si="2"/>
        <v>25534.394534402065</v>
      </c>
    </row>
    <row r="7" spans="1:37" hidden="1" x14ac:dyDescent="0.25">
      <c r="A7" s="6"/>
      <c r="B7" s="6"/>
      <c r="I7" s="4"/>
    </row>
    <row r="8" spans="1:37" hidden="1" x14ac:dyDescent="0.25">
      <c r="I8" s="4">
        <f>'[1]приложение 2'!D9</f>
        <v>80585235.129999995</v>
      </c>
    </row>
    <row r="9" spans="1:37" hidden="1" x14ac:dyDescent="0.25">
      <c r="F9" s="1" t="s">
        <v>15</v>
      </c>
      <c r="I9" s="4">
        <f>I6-I8</f>
        <v>-68718763.629999995</v>
      </c>
    </row>
    <row r="10" spans="1:37" hidden="1" x14ac:dyDescent="0.25"/>
    <row r="11" spans="1:37" hidden="1" x14ac:dyDescent="0.25"/>
    <row r="12" spans="1:37" hidden="1" x14ac:dyDescent="0.25"/>
    <row r="13" spans="1:37" hidden="1" x14ac:dyDescent="0.25">
      <c r="I13" s="4" t="e">
        <f>#REF!</f>
        <v>#REF!</v>
      </c>
    </row>
    <row r="14" spans="1:37" hidden="1" x14ac:dyDescent="0.25"/>
    <row r="15" spans="1:37" hidden="1" x14ac:dyDescent="0.25">
      <c r="I15" s="4" t="e">
        <f>I13-I8</f>
        <v>#REF!</v>
      </c>
    </row>
    <row r="16" spans="1:37" hidden="1" x14ac:dyDescent="0.25"/>
    <row r="17" spans="9:9" hidden="1" x14ac:dyDescent="0.25"/>
    <row r="18" spans="9:9" hidden="1" x14ac:dyDescent="0.25">
      <c r="I18" s="4">
        <f>I6*12</f>
        <v>142397658</v>
      </c>
    </row>
    <row r="19" spans="9:9" hidden="1" x14ac:dyDescent="0.25">
      <c r="I19" s="4">
        <f>'[1]приложение 2'!D9</f>
        <v>80585235.129999995</v>
      </c>
    </row>
    <row r="20" spans="9:9" hidden="1" x14ac:dyDescent="0.25">
      <c r="I20" s="4">
        <f>I18-I19</f>
        <v>61812422.870000005</v>
      </c>
    </row>
    <row r="21" spans="9:9" hidden="1" x14ac:dyDescent="0.25"/>
    <row r="22" spans="9:9" x14ac:dyDescent="0.25">
      <c r="I22" s="7"/>
    </row>
  </sheetData>
  <mergeCells count="5">
    <mergeCell ref="P4:Q4"/>
    <mergeCell ref="A6:C6"/>
    <mergeCell ref="G1:I1"/>
    <mergeCell ref="A2:I2"/>
    <mergeCell ref="L4:M4"/>
  </mergeCells>
  <pageMargins left="0.51181102362204722" right="0.51181102362204722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Евгений Рискин</cp:lastModifiedBy>
  <cp:lastPrinted>2019-12-30T04:02:36Z</cp:lastPrinted>
  <dcterms:created xsi:type="dcterms:W3CDTF">2017-01-19T03:52:00Z</dcterms:created>
  <dcterms:modified xsi:type="dcterms:W3CDTF">2022-01-24T03:17:19Z</dcterms:modified>
</cp:coreProperties>
</file>