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е комиссии № 03_2024 внесение изм ТС 2\чистовик\"/>
    </mc:Choice>
  </mc:AlternateContent>
  <xr:revisionPtr revIDLastSave="0" documentId="13_ncr:1_{EEE60BB4-31C7-44DA-8414-88D4DA054B00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32" sheetId="3" r:id="rId1"/>
    <sheet name="услуги " sheetId="4" r:id="rId2"/>
  </sheets>
  <externalReferences>
    <externalReference r:id="rId3"/>
    <externalReference r:id="rId4"/>
  </externalReferences>
  <definedNames>
    <definedName name="_xlnm._FilterDatabase" localSheetId="0" hidden="1">'Прил. 32'!$A$10:$C$11</definedName>
    <definedName name="Spisok">[1]Оклады!$D$3:$G$205</definedName>
    <definedName name="Выбор_1">[1]Настройки!$I$4:$R$64</definedName>
    <definedName name="_xlnm.Print_Titles" localSheetId="0">'Прил. 32'!$10:$10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'Прил. 32'!$A$5:$C$28</definedName>
    <definedName name="_xlnm.Print_Area" localSheetId="1">'услуги '!$A$1:$D$53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3" l="1"/>
  <c r="C21" i="3"/>
  <c r="C17" i="3"/>
  <c r="C28" i="3" l="1"/>
  <c r="C16" i="3"/>
  <c r="C26" i="3" l="1"/>
  <c r="C23" i="3"/>
  <c r="C22" i="3"/>
  <c r="C15" i="3"/>
  <c r="C14" i="3"/>
  <c r="C13" i="3"/>
  <c r="C42" i="4"/>
  <c r="C53" i="4" s="1"/>
  <c r="C30" i="4"/>
  <c r="C40" i="4" s="1"/>
  <c r="C22" i="4"/>
  <c r="C6" i="4"/>
  <c r="C20" i="4" s="1"/>
  <c r="C19" i="3" l="1"/>
  <c r="C24" i="3"/>
  <c r="C12" i="3"/>
  <c r="C29" i="3"/>
</calcChain>
</file>

<file path=xl/sharedStrings.xml><?xml version="1.0" encoding="utf-8"?>
<sst xmlns="http://schemas.openxmlformats.org/spreadsheetml/2006/main" count="113" uniqueCount="86">
  <si>
    <t>№ п/п</t>
  </si>
  <si>
    <t>Исследования и медицинские вмешательства в рамках углубленной диспансеризации</t>
  </si>
  <si>
    <t>Стоимость, в 
(руб.)</t>
  </si>
  <si>
    <t>к Тарифному соглашению № 1 на 2024 год, утвержденному решением Комиссии по разработке Территориальной программы ОМС</t>
  </si>
  <si>
    <t>от 19.01.2023 г. № 01-2024</t>
  </si>
  <si>
    <t>"Приложение 32</t>
  </si>
  <si>
    <t>".</t>
  </si>
  <si>
    <t>к решению Комиссии по разработке Территориальной программы ОМС</t>
  </si>
  <si>
    <t>Приложение 1</t>
  </si>
  <si>
    <t>прием (осмотр) врачом акушером-гинекологом</t>
  </si>
  <si>
    <t>пальпация молочных желез</t>
  </si>
  <si>
    <t>осмотр шейки матки в зеркалах с забором материала на исследование</t>
  </si>
  <si>
    <t>микроскопическое исследование влагалищных мазков</t>
  </si>
  <si>
    <t xml:space="preserve">цитологическое исследование мазка с поверхности шейки матки и цервикального канала </t>
  </si>
  <si>
    <t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</si>
  <si>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I этап диспансеризации (женщины)</t>
  </si>
  <si>
    <t>I этап диспансеризации (мужчины)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</si>
  <si>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</si>
  <si>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II этап диспансеризации (женщины)</t>
  </si>
  <si>
    <t>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</si>
  <si>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органов малого таза в начале или середине менструального цикла</t>
  </si>
  <si>
    <t>ультразвуковое исследование молочных желез</t>
  </si>
  <si>
    <t>повторный прием (осмотр) врачом акушером-гинекологом</t>
  </si>
  <si>
    <t>II этап диспансеризации (мужчины)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</si>
  <si>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</si>
  <si>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</si>
  <si>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</si>
  <si>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</si>
  <si>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Перечень исследований и иных медицинских вмешательств, проводимых в рамках диспансеризации взрослого населения репродуктивного возраста по оценке репродуктивного здоровья</t>
  </si>
  <si>
    <t>Первый этап диспансеризации включает</t>
  </si>
  <si>
    <t>для женщин:</t>
  </si>
  <si>
    <t>B01.001.001</t>
  </si>
  <si>
    <t>Прием (осмотр, консультация) врача-акушера-гинеколога первичный</t>
  </si>
  <si>
    <t>A01.20.006</t>
  </si>
  <si>
    <t>Пальпация молочных желез</t>
  </si>
  <si>
    <t>A02.20.001</t>
  </si>
  <si>
    <t>Осмотр шейки матки в зеркалах</t>
  </si>
  <si>
    <t>A12.20.001</t>
  </si>
  <si>
    <t xml:space="preserve">Микроскопическое исследование влагалищных мазков </t>
  </si>
  <si>
    <t>A08.20.013</t>
  </si>
  <si>
    <t xml:space="preserve">Цитологическое исследование препарата тканей матки </t>
  </si>
  <si>
    <t>A11.20.002</t>
  </si>
  <si>
    <t>Получение цервикального мазка</t>
  </si>
  <si>
    <t>A26.20.010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</si>
  <si>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</si>
  <si>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 xml:space="preserve">Молекулярно-биологическое исследование отделяемого из цервикального канала на цитомегаловирус (Cytomegalovirus)  </t>
  </si>
  <si>
    <t>для мужчин:</t>
  </si>
  <si>
    <t>B01.053.001</t>
  </si>
  <si>
    <t>Прием (осмотр, консультация) врача-уролога первичный</t>
  </si>
  <si>
    <t>Второй этап диспансеризации включает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</si>
  <si>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</si>
  <si>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</si>
  <si>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A04.20.002</t>
  </si>
  <si>
    <t>Ультразвуковое исследование молочных желез</t>
  </si>
  <si>
    <t>B01.001.002</t>
  </si>
  <si>
    <t>Прием (осмотр, консультация) врача-акушера-гинеколога повторный</t>
  </si>
  <si>
    <t>B01.053.002</t>
  </si>
  <si>
    <t>Прием (осмотр, консультация) врача-уролога повторный</t>
  </si>
  <si>
    <t>A04.28.003</t>
  </si>
  <si>
    <t>Ультразвуковое исследование органов мошонки</t>
  </si>
  <si>
    <t>A12.21.001</t>
  </si>
  <si>
    <t>Микроскопическое исследование спермы</t>
  </si>
  <si>
    <t>А26.21.030.001</t>
  </si>
  <si>
    <t>А26.21.027.001</t>
  </si>
  <si>
    <t>А26.21.031.001</t>
  </si>
  <si>
    <t>А26.21.055</t>
  </si>
  <si>
    <t>А26.20.011</t>
  </si>
  <si>
    <t xml:space="preserve">А26.20.011 </t>
  </si>
  <si>
    <t>А26.21.008</t>
  </si>
  <si>
    <t>А04.21.001</t>
  </si>
  <si>
    <t>А26.21.036</t>
  </si>
  <si>
    <t>А26.20.009.004</t>
  </si>
  <si>
    <t xml:space="preserve">А26.21.036 </t>
  </si>
  <si>
    <t xml:space="preserve">А26.20.009.004 </t>
  </si>
  <si>
    <t xml:space="preserve">Ультразвуковое исследование предстательной железы </t>
  </si>
  <si>
    <t>Ультразвуковое исследование мочевого пузыря с определением остаточной мочи</t>
  </si>
  <si>
    <t>А04.28.002.005</t>
  </si>
  <si>
    <t>Перечень исследований и иных медицинских вмешательств, проводимых в рамках  диспансеризации  взрослого населения репродуктивного возраста по оценке репродуктивного здоровья территориальной программы ОМС с 01.03.2024 года.</t>
  </si>
  <si>
    <t>от 28.02.2024 г. № 03-2024</t>
  </si>
  <si>
    <t>Молекулярно-биологическое исследование отделяемого из уретры на возбудителей инфекции передаваемые половым путем (Neisseria gonorrhoeae, Trichomonas vaginalis, Chlamydia trachomatis, Mycoplasma genitalium)</t>
  </si>
  <si>
    <t>Определение ДНК трихомонас вагиналис (Trichomonas vaginalis) в отделяемом из уретры методом ПЦР</t>
  </si>
  <si>
    <t>Определение ДНК уреаплазм (Ureaplasma spp.) с уточнением вида в отделяемом из уретры методом ПЦР</t>
  </si>
  <si>
    <t>Определение ДНК микоплазмы гениталиум (Mycoplasma genitalium) в отделяемом из уретры методом ПЦР</t>
  </si>
  <si>
    <t>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</si>
  <si>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Молекулярно-биологическое исследование отделяемого из уретры на грибы рода кандида (Candida spp.) с уточнением вида</t>
  </si>
  <si>
    <t>Молекулярно-биологическое исследование отделяемого из уретры на вирус папилломы человека (Pailloma# virus)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</si>
</sst>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3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4" fontId="1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6" fillId="0" borderId="0" xfId="0" applyFont="1" applyFill="1"/>
    <xf numFmtId="0" fontId="6" fillId="0" borderId="0" xfId="0" applyFont="1" applyFill="1"/>
    <xf numFmtId="49" fontId="6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0" xfId="9" applyFont="1"/>
    <xf numFmtId="14" fontId="17" fillId="0" borderId="0" xfId="9" applyNumberFormat="1" applyFont="1"/>
    <xf numFmtId="167" fontId="17" fillId="0" borderId="0" xfId="9" applyNumberFormat="1" applyFont="1"/>
    <xf numFmtId="0" fontId="17" fillId="0" borderId="0" xfId="9" applyFont="1" applyFill="1"/>
    <xf numFmtId="0" fontId="11" fillId="0" borderId="0" xfId="9" applyFont="1" applyFill="1"/>
    <xf numFmtId="0" fontId="11" fillId="0" borderId="0" xfId="9" applyFont="1" applyFill="1" applyAlignment="1">
      <alignment horizontal="center" vertical="center"/>
    </xf>
    <xf numFmtId="166" fontId="17" fillId="0" borderId="0" xfId="13" applyFont="1" applyFill="1" applyAlignment="1">
      <alignment horizontal="center" vertical="center"/>
    </xf>
    <xf numFmtId="0" fontId="17" fillId="0" borderId="0" xfId="9" applyFont="1" applyFill="1" applyAlignment="1">
      <alignment vertical="center"/>
    </xf>
    <xf numFmtId="0" fontId="17" fillId="0" borderId="0" xfId="0" applyFont="1" applyFill="1"/>
    <xf numFmtId="166" fontId="17" fillId="0" borderId="0" xfId="13" applyFont="1"/>
    <xf numFmtId="166" fontId="17" fillId="0" borderId="0" xfId="13" applyFont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5" fillId="0" borderId="0" xfId="25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wrapText="1"/>
    </xf>
    <xf numFmtId="2" fontId="7" fillId="0" borderId="0" xfId="0" applyNumberFormat="1" applyFont="1" applyFill="1" applyAlignment="1">
      <alignment horizontal="center" wrapText="1" shrinkToFit="1"/>
    </xf>
    <xf numFmtId="0" fontId="11" fillId="0" borderId="0" xfId="9" applyFont="1" applyFill="1" applyAlignment="1">
      <alignment horizontal="center" vertical="center" wrapText="1"/>
    </xf>
    <xf numFmtId="0" fontId="16" fillId="0" borderId="0" xfId="1" applyFont="1" applyFill="1" applyAlignment="1">
      <alignment horizontal="right"/>
    </xf>
    <xf numFmtId="49" fontId="17" fillId="0" borderId="1" xfId="0" applyNumberFormat="1" applyFont="1" applyFill="1" applyBorder="1" applyAlignment="1">
      <alignment horizontal="left" vertical="center" wrapText="1"/>
    </xf>
    <xf numFmtId="164" fontId="17" fillId="0" borderId="1" xfId="22" applyFont="1" applyFill="1" applyBorder="1" applyAlignment="1">
      <alignment horizontal="center" vertical="center"/>
    </xf>
    <xf numFmtId="0" fontId="18" fillId="0" borderId="1" xfId="0" applyFont="1" applyFill="1" applyBorder="1"/>
  </cellXfs>
  <cellStyles count="2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тарифы 2003" xfId="25" xr:uid="{00000000-0005-0000-0000-00000C000000}"/>
    <cellStyle name="Процентный 2" xfId="17" xr:uid="{00000000-0005-0000-0000-00000D000000}"/>
    <cellStyle name="Процентный 3" xfId="16" xr:uid="{00000000-0005-0000-0000-00000E000000}"/>
    <cellStyle name="Процентный 4" xfId="21" xr:uid="{00000000-0005-0000-0000-00000F000000}"/>
    <cellStyle name="Финансовый" xfId="22" builtinId="3"/>
    <cellStyle name="Финансовый 2" xfId="2" xr:uid="{00000000-0005-0000-0000-000011000000}"/>
    <cellStyle name="Финансовый 2 2" xfId="4" xr:uid="{00000000-0005-0000-0000-000012000000}"/>
    <cellStyle name="Финансовый 2 3" xfId="13" xr:uid="{00000000-0005-0000-0000-000013000000}"/>
    <cellStyle name="Финансовый 3" xfId="6" xr:uid="{00000000-0005-0000-0000-000014000000}"/>
    <cellStyle name="Финансовый 4" xfId="7" xr:uid="{00000000-0005-0000-0000-000015000000}"/>
    <cellStyle name="Финансовый 4 2" xfId="18" xr:uid="{00000000-0005-0000-0000-000016000000}"/>
    <cellStyle name="Финансовый 5" xfId="12" xr:uid="{00000000-0005-0000-0000-000017000000}"/>
    <cellStyle name="Финансовый 5 2" xfId="19" xr:uid="{00000000-0005-0000-0000-000018000000}"/>
    <cellStyle name="Финансовый 6" xfId="2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82;&#1086;&#1084;&#1080;&#1089;&#1089;&#1080;&#1103;%20&#1087;&#1086;%20&#1090;&#1077;&#1088;&#1087;&#1088;&#1086;&#1075;&#1088;&#1072;&#1084;&#1084;&#1077;/2024/&#1082;%20&#1089;&#1083;&#1077;&#1076;&#1091;&#1102;&#1097;&#1077;&#1084;&#1091;%20&#1080;&#1079;&#1084;&#1077;&#1085;&#1077;&#1085;&#1080;&#1102;%20&#1090;&#1072;&#1088;&#1080;&#1092;&#1085;&#1086;&#1075;&#1086;%20&#1089;&#1086;&#1075;&#1083;&#1072;&#1096;&#1077;&#1085;&#1080;&#1103;/&#1088;&#1077;&#1087;&#1088;&#1086;&#1076;&#1091;&#1082;&#1090;&#1080;&#1074;&#1085;&#1086;&#1077;%20&#1079;&#1076;&#1086;&#1088;&#1086;&#1074;&#1100;&#1077;_26_02/&#1087;&#1086;&#1083;&#1091;&#1095;&#1077;&#1085;&#1086;%20&#1063;&#1054;&#1041;_26_02/!_&#1056;&#1072;&#1089;&#1095;&#1077;&#1090;%20&#1054;&#1052;&#1057;%20&#1044;&#1048;&#1057;&#1055;&#1040;&#1053;&#1057;&#1045;&#1056;&#1048;&#1047;&#1040;&#1062;&#1048;&#1071;%20&#1042;&#1053;%20&#1056;&#1045;&#1055;&#1056;&#1054;&#1044;&#1059;&#1050;&#1058;&#1048;&#1042;&#1053;&#1054;&#1043;&#1054;%20&#1042;&#1054;&#1047;&#1056;&#1040;&#1057;&#1058;&#1040;_&#1085;&#1072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НАЯ БАЗА"/>
      <sheetName val="124н с тарифами"/>
      <sheetName val="124н с +"/>
      <sheetName val="Калькуляция услуг"/>
      <sheetName val="оплата труда"/>
      <sheetName val="калькуляция 2"/>
      <sheetName val="оплата труда2"/>
      <sheetName val="КОСВЕННЫЕ"/>
      <sheetName val="БАЛАНС_2024"/>
      <sheetName val="омс "/>
      <sheetName val="мат.запасы"/>
      <sheetName val="амортизация"/>
      <sheetName val="омс расчет"/>
      <sheetName val="перечень услуг"/>
      <sheetName val="804н"/>
      <sheetName val="услуги "/>
    </sheetNames>
    <sheetDataSet>
      <sheetData sheetId="0"/>
      <sheetData sheetId="1"/>
      <sheetData sheetId="2"/>
      <sheetData sheetId="3"/>
      <sheetData sheetId="4"/>
      <sheetData sheetId="5">
        <row r="206">
          <cell r="R206">
            <v>3047</v>
          </cell>
        </row>
        <row r="207">
          <cell r="R207">
            <v>2058</v>
          </cell>
        </row>
        <row r="208">
          <cell r="R208">
            <v>3047</v>
          </cell>
        </row>
        <row r="209">
          <cell r="R209">
            <v>2058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5"/>
  <sheetViews>
    <sheetView tabSelected="1" zoomScaleNormal="100" workbookViewId="0">
      <selection activeCell="D17" sqref="D17"/>
    </sheetView>
  </sheetViews>
  <sheetFormatPr defaultColWidth="8.85546875" defaultRowHeight="12.75" x14ac:dyDescent="0.2"/>
  <cols>
    <col min="1" max="1" width="6.7109375" style="4" customWidth="1"/>
    <col min="2" max="2" width="64.85546875" style="4" customWidth="1"/>
    <col min="3" max="3" width="27.28515625" style="4" customWidth="1"/>
    <col min="4" max="4" width="2.7109375" style="4" customWidth="1"/>
    <col min="5" max="16384" width="8.85546875" style="4"/>
  </cols>
  <sheetData>
    <row r="1" spans="1:3" ht="15" x14ac:dyDescent="0.25">
      <c r="B1" s="29" t="s">
        <v>8</v>
      </c>
      <c r="C1" s="29"/>
    </row>
    <row r="2" spans="1:3" ht="15" x14ac:dyDescent="0.25">
      <c r="B2" s="29" t="s">
        <v>7</v>
      </c>
      <c r="C2" s="29"/>
    </row>
    <row r="3" spans="1:3" ht="15" x14ac:dyDescent="0.25">
      <c r="B3" s="29" t="s">
        <v>78</v>
      </c>
      <c r="C3" s="29"/>
    </row>
    <row r="5" spans="1:3" ht="15" x14ac:dyDescent="0.25">
      <c r="A5" s="3"/>
      <c r="B5" s="23" t="s">
        <v>5</v>
      </c>
      <c r="C5" s="24"/>
    </row>
    <row r="6" spans="1:3" ht="29.25" customHeight="1" x14ac:dyDescent="0.25">
      <c r="A6" s="26" t="s">
        <v>3</v>
      </c>
      <c r="B6" s="26"/>
      <c r="C6" s="26"/>
    </row>
    <row r="7" spans="1:3" x14ac:dyDescent="0.2">
      <c r="A7" s="19"/>
      <c r="B7" s="25" t="s">
        <v>4</v>
      </c>
      <c r="C7" s="25"/>
    </row>
    <row r="8" spans="1:3" ht="45" customHeight="1" x14ac:dyDescent="0.2">
      <c r="A8" s="27" t="s">
        <v>77</v>
      </c>
      <c r="B8" s="27"/>
      <c r="C8" s="27"/>
    </row>
    <row r="10" spans="1:3" ht="73.5" customHeight="1" x14ac:dyDescent="0.2">
      <c r="A10" s="6" t="s">
        <v>0</v>
      </c>
      <c r="B10" s="1" t="s">
        <v>1</v>
      </c>
      <c r="C10" s="1" t="s">
        <v>2</v>
      </c>
    </row>
    <row r="11" spans="1:3" ht="22.5" customHeight="1" x14ac:dyDescent="0.2">
      <c r="A11" s="20" t="s">
        <v>15</v>
      </c>
      <c r="B11" s="21"/>
      <c r="C11" s="22"/>
    </row>
    <row r="12" spans="1:3" ht="15" x14ac:dyDescent="0.25">
      <c r="A12" s="2">
        <v>1</v>
      </c>
      <c r="B12" s="30" t="s">
        <v>9</v>
      </c>
      <c r="C12" s="31">
        <f>'услуги '!C6</f>
        <v>3047</v>
      </c>
    </row>
    <row r="13" spans="1:3" ht="15" x14ac:dyDescent="0.25">
      <c r="A13" s="2">
        <v>2</v>
      </c>
      <c r="B13" s="30" t="s">
        <v>10</v>
      </c>
      <c r="C13" s="31">
        <f>'услуги '!C7</f>
        <v>404</v>
      </c>
    </row>
    <row r="14" spans="1:3" ht="30" x14ac:dyDescent="0.25">
      <c r="A14" s="2">
        <v>3</v>
      </c>
      <c r="B14" s="30" t="s">
        <v>11</v>
      </c>
      <c r="C14" s="31">
        <f>'услуги '!C8</f>
        <v>562</v>
      </c>
    </row>
    <row r="15" spans="1:3" ht="15" x14ac:dyDescent="0.25">
      <c r="A15" s="2">
        <v>4</v>
      </c>
      <c r="B15" s="30" t="s">
        <v>12</v>
      </c>
      <c r="C15" s="31">
        <f>'услуги '!C9</f>
        <v>1984</v>
      </c>
    </row>
    <row r="16" spans="1:3" ht="30" x14ac:dyDescent="0.25">
      <c r="A16" s="2">
        <v>5</v>
      </c>
      <c r="B16" s="30" t="s">
        <v>13</v>
      </c>
      <c r="C16" s="31">
        <f>'услуги '!C10+'услуги '!C11</f>
        <v>3118</v>
      </c>
    </row>
    <row r="17" spans="1:4" ht="60" x14ac:dyDescent="0.25">
      <c r="A17" s="2">
        <v>6</v>
      </c>
      <c r="B17" s="30" t="s">
        <v>14</v>
      </c>
      <c r="C17" s="31">
        <f>'услуги '!C12+'услуги '!C13+'услуги '!C14+'услуги '!C15+'услуги '!C16+'услуги '!C17+'услуги '!C18+'услуги '!C19</f>
        <v>21618</v>
      </c>
    </row>
    <row r="18" spans="1:4" ht="14.25" customHeight="1" x14ac:dyDescent="0.2">
      <c r="A18" s="20" t="s">
        <v>16</v>
      </c>
      <c r="B18" s="21"/>
      <c r="C18" s="22"/>
    </row>
    <row r="19" spans="1:4" ht="45" x14ac:dyDescent="0.25">
      <c r="A19" s="2">
        <v>7</v>
      </c>
      <c r="B19" s="30" t="s">
        <v>17</v>
      </c>
      <c r="C19" s="31">
        <f>'услуги '!C22</f>
        <v>3047</v>
      </c>
    </row>
    <row r="20" spans="1:4" ht="14.25" customHeight="1" x14ac:dyDescent="0.2">
      <c r="A20" s="20" t="s">
        <v>18</v>
      </c>
      <c r="B20" s="21"/>
      <c r="C20" s="22"/>
    </row>
    <row r="21" spans="1:4" ht="45" x14ac:dyDescent="0.25">
      <c r="A21" s="2">
        <v>8</v>
      </c>
      <c r="B21" s="30" t="s">
        <v>19</v>
      </c>
      <c r="C21" s="31">
        <f>'услуги '!C31+'услуги '!C32+'услуги '!C33+'услуги '!C34+'услуги '!C35+'услуги '!C36+'услуги '!C37+'услуги '!C38+'услуги '!C39</f>
        <v>22435</v>
      </c>
    </row>
    <row r="22" spans="1:4" ht="30" x14ac:dyDescent="0.25">
      <c r="A22" s="2">
        <v>9</v>
      </c>
      <c r="B22" s="30" t="s">
        <v>20</v>
      </c>
      <c r="C22" s="31">
        <f>'услуги '!C28</f>
        <v>4551</v>
      </c>
    </row>
    <row r="23" spans="1:4" ht="15.75" x14ac:dyDescent="0.25">
      <c r="A23" s="2">
        <v>10</v>
      </c>
      <c r="B23" s="32" t="s">
        <v>21</v>
      </c>
      <c r="C23" s="31">
        <f>'услуги '!C29</f>
        <v>748</v>
      </c>
    </row>
    <row r="24" spans="1:4" ht="15.75" x14ac:dyDescent="0.25">
      <c r="A24" s="2">
        <v>11</v>
      </c>
      <c r="B24" s="32" t="s">
        <v>22</v>
      </c>
      <c r="C24" s="31">
        <f>'услуги '!C30</f>
        <v>2058</v>
      </c>
    </row>
    <row r="25" spans="1:4" ht="24" customHeight="1" x14ac:dyDescent="0.2">
      <c r="A25" s="20" t="s">
        <v>23</v>
      </c>
      <c r="B25" s="21"/>
      <c r="C25" s="22"/>
    </row>
    <row r="26" spans="1:4" ht="15" x14ac:dyDescent="0.2">
      <c r="A26" s="7">
        <v>12</v>
      </c>
      <c r="B26" s="30" t="s">
        <v>24</v>
      </c>
      <c r="C26" s="31">
        <f>'услуги '!C44</f>
        <v>3732</v>
      </c>
    </row>
    <row r="27" spans="1:4" ht="60" x14ac:dyDescent="0.2">
      <c r="A27" s="7">
        <v>13</v>
      </c>
      <c r="B27" s="30" t="s">
        <v>25</v>
      </c>
      <c r="C27" s="31">
        <f>'услуги '!C47+'услуги '!C48+'услуги '!C49+'услуги '!C50+'услуги '!C51+'услуги '!C52</f>
        <v>16205</v>
      </c>
    </row>
    <row r="28" spans="1:4" ht="30" x14ac:dyDescent="0.2">
      <c r="A28" s="7">
        <v>14</v>
      </c>
      <c r="B28" s="30" t="s">
        <v>26</v>
      </c>
      <c r="C28" s="31">
        <f>'услуги '!C43+'услуги '!C45+'услуги '!C46</f>
        <v>4315</v>
      </c>
    </row>
    <row r="29" spans="1:4" ht="45" x14ac:dyDescent="0.2">
      <c r="A29" s="7">
        <v>15</v>
      </c>
      <c r="B29" s="30" t="s">
        <v>27</v>
      </c>
      <c r="C29" s="31">
        <f>'услуги '!C42</f>
        <v>2058</v>
      </c>
      <c r="D29" s="4" t="s">
        <v>6</v>
      </c>
    </row>
    <row r="30" spans="1:4" x14ac:dyDescent="0.2">
      <c r="B30" s="5"/>
    </row>
    <row r="31" spans="1:4" x14ac:dyDescent="0.2">
      <c r="B31" s="5"/>
    </row>
    <row r="32" spans="1:4" x14ac:dyDescent="0.2">
      <c r="B32" s="5"/>
    </row>
    <row r="33" spans="2:2" x14ac:dyDescent="0.2">
      <c r="B33" s="5"/>
    </row>
    <row r="110" ht="22.5" customHeight="1" x14ac:dyDescent="0.2"/>
    <row r="215" ht="23.25" customHeight="1" x14ac:dyDescent="0.2"/>
  </sheetData>
  <mergeCells count="11">
    <mergeCell ref="B1:C1"/>
    <mergeCell ref="B2:C2"/>
    <mergeCell ref="B3:C3"/>
    <mergeCell ref="A11:C11"/>
    <mergeCell ref="A25:C25"/>
    <mergeCell ref="B5:C5"/>
    <mergeCell ref="B7:C7"/>
    <mergeCell ref="A6:C6"/>
    <mergeCell ref="A8:C8"/>
    <mergeCell ref="A18:C18"/>
    <mergeCell ref="A20:C20"/>
  </mergeCells>
  <pageMargins left="0.59055118110236227" right="0.31496062992125984" top="0.39370078740157483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3"/>
  <sheetViews>
    <sheetView zoomScale="85" zoomScaleNormal="85" workbookViewId="0">
      <selection activeCell="B46" sqref="B46"/>
    </sheetView>
  </sheetViews>
  <sheetFormatPr defaultRowHeight="15" x14ac:dyDescent="0.25"/>
  <cols>
    <col min="1" max="1" width="18.28515625" style="8" customWidth="1"/>
    <col min="2" max="2" width="147.140625" style="8" customWidth="1"/>
    <col min="3" max="3" width="13.140625" style="18" customWidth="1"/>
    <col min="4" max="4" width="10.42578125" style="8" bestFit="1" customWidth="1"/>
    <col min="5" max="6" width="10.28515625" style="8" bestFit="1" customWidth="1"/>
    <col min="7" max="8" width="9.140625" style="8"/>
    <col min="9" max="9" width="10.28515625" style="8" bestFit="1" customWidth="1"/>
    <col min="10" max="254" width="9.140625" style="8"/>
    <col min="255" max="255" width="18.28515625" style="8" customWidth="1"/>
    <col min="256" max="256" width="122.28515625" style="8" customWidth="1"/>
    <col min="257" max="257" width="13.140625" style="8" customWidth="1"/>
    <col min="258" max="258" width="22.42578125" style="8" customWidth="1"/>
    <col min="259" max="264" width="9.140625" style="8"/>
    <col min="265" max="265" width="10.28515625" style="8" bestFit="1" customWidth="1"/>
    <col min="266" max="510" width="9.140625" style="8"/>
    <col min="511" max="511" width="18.28515625" style="8" customWidth="1"/>
    <col min="512" max="512" width="122.28515625" style="8" customWidth="1"/>
    <col min="513" max="513" width="13.140625" style="8" customWidth="1"/>
    <col min="514" max="514" width="22.42578125" style="8" customWidth="1"/>
    <col min="515" max="520" width="9.140625" style="8"/>
    <col min="521" max="521" width="10.28515625" style="8" bestFit="1" customWidth="1"/>
    <col min="522" max="766" width="9.140625" style="8"/>
    <col min="767" max="767" width="18.28515625" style="8" customWidth="1"/>
    <col min="768" max="768" width="122.28515625" style="8" customWidth="1"/>
    <col min="769" max="769" width="13.140625" style="8" customWidth="1"/>
    <col min="770" max="770" width="22.42578125" style="8" customWidth="1"/>
    <col min="771" max="776" width="9.140625" style="8"/>
    <col min="777" max="777" width="10.28515625" style="8" bestFit="1" customWidth="1"/>
    <col min="778" max="1022" width="9.140625" style="8"/>
    <col min="1023" max="1023" width="18.28515625" style="8" customWidth="1"/>
    <col min="1024" max="1024" width="122.28515625" style="8" customWidth="1"/>
    <col min="1025" max="1025" width="13.140625" style="8" customWidth="1"/>
    <col min="1026" max="1026" width="22.42578125" style="8" customWidth="1"/>
    <col min="1027" max="1032" width="9.140625" style="8"/>
    <col min="1033" max="1033" width="10.28515625" style="8" bestFit="1" customWidth="1"/>
    <col min="1034" max="1278" width="9.140625" style="8"/>
    <col min="1279" max="1279" width="18.28515625" style="8" customWidth="1"/>
    <col min="1280" max="1280" width="122.28515625" style="8" customWidth="1"/>
    <col min="1281" max="1281" width="13.140625" style="8" customWidth="1"/>
    <col min="1282" max="1282" width="22.42578125" style="8" customWidth="1"/>
    <col min="1283" max="1288" width="9.140625" style="8"/>
    <col min="1289" max="1289" width="10.28515625" style="8" bestFit="1" customWidth="1"/>
    <col min="1290" max="1534" width="9.140625" style="8"/>
    <col min="1535" max="1535" width="18.28515625" style="8" customWidth="1"/>
    <col min="1536" max="1536" width="122.28515625" style="8" customWidth="1"/>
    <col min="1537" max="1537" width="13.140625" style="8" customWidth="1"/>
    <col min="1538" max="1538" width="22.42578125" style="8" customWidth="1"/>
    <col min="1539" max="1544" width="9.140625" style="8"/>
    <col min="1545" max="1545" width="10.28515625" style="8" bestFit="1" customWidth="1"/>
    <col min="1546" max="1790" width="9.140625" style="8"/>
    <col min="1791" max="1791" width="18.28515625" style="8" customWidth="1"/>
    <col min="1792" max="1792" width="122.28515625" style="8" customWidth="1"/>
    <col min="1793" max="1793" width="13.140625" style="8" customWidth="1"/>
    <col min="1794" max="1794" width="22.42578125" style="8" customWidth="1"/>
    <col min="1795" max="1800" width="9.140625" style="8"/>
    <col min="1801" max="1801" width="10.28515625" style="8" bestFit="1" customWidth="1"/>
    <col min="1802" max="2046" width="9.140625" style="8"/>
    <col min="2047" max="2047" width="18.28515625" style="8" customWidth="1"/>
    <col min="2048" max="2048" width="122.28515625" style="8" customWidth="1"/>
    <col min="2049" max="2049" width="13.140625" style="8" customWidth="1"/>
    <col min="2050" max="2050" width="22.42578125" style="8" customWidth="1"/>
    <col min="2051" max="2056" width="9.140625" style="8"/>
    <col min="2057" max="2057" width="10.28515625" style="8" bestFit="1" customWidth="1"/>
    <col min="2058" max="2302" width="9.140625" style="8"/>
    <col min="2303" max="2303" width="18.28515625" style="8" customWidth="1"/>
    <col min="2304" max="2304" width="122.28515625" style="8" customWidth="1"/>
    <col min="2305" max="2305" width="13.140625" style="8" customWidth="1"/>
    <col min="2306" max="2306" width="22.42578125" style="8" customWidth="1"/>
    <col min="2307" max="2312" width="9.140625" style="8"/>
    <col min="2313" max="2313" width="10.28515625" style="8" bestFit="1" customWidth="1"/>
    <col min="2314" max="2558" width="9.140625" style="8"/>
    <col min="2559" max="2559" width="18.28515625" style="8" customWidth="1"/>
    <col min="2560" max="2560" width="122.28515625" style="8" customWidth="1"/>
    <col min="2561" max="2561" width="13.140625" style="8" customWidth="1"/>
    <col min="2562" max="2562" width="22.42578125" style="8" customWidth="1"/>
    <col min="2563" max="2568" width="9.140625" style="8"/>
    <col min="2569" max="2569" width="10.28515625" style="8" bestFit="1" customWidth="1"/>
    <col min="2570" max="2814" width="9.140625" style="8"/>
    <col min="2815" max="2815" width="18.28515625" style="8" customWidth="1"/>
    <col min="2816" max="2816" width="122.28515625" style="8" customWidth="1"/>
    <col min="2817" max="2817" width="13.140625" style="8" customWidth="1"/>
    <col min="2818" max="2818" width="22.42578125" style="8" customWidth="1"/>
    <col min="2819" max="2824" width="9.140625" style="8"/>
    <col min="2825" max="2825" width="10.28515625" style="8" bestFit="1" customWidth="1"/>
    <col min="2826" max="3070" width="9.140625" style="8"/>
    <col min="3071" max="3071" width="18.28515625" style="8" customWidth="1"/>
    <col min="3072" max="3072" width="122.28515625" style="8" customWidth="1"/>
    <col min="3073" max="3073" width="13.140625" style="8" customWidth="1"/>
    <col min="3074" max="3074" width="22.42578125" style="8" customWidth="1"/>
    <col min="3075" max="3080" width="9.140625" style="8"/>
    <col min="3081" max="3081" width="10.28515625" style="8" bestFit="1" customWidth="1"/>
    <col min="3082" max="3326" width="9.140625" style="8"/>
    <col min="3327" max="3327" width="18.28515625" style="8" customWidth="1"/>
    <col min="3328" max="3328" width="122.28515625" style="8" customWidth="1"/>
    <col min="3329" max="3329" width="13.140625" style="8" customWidth="1"/>
    <col min="3330" max="3330" width="22.42578125" style="8" customWidth="1"/>
    <col min="3331" max="3336" width="9.140625" style="8"/>
    <col min="3337" max="3337" width="10.28515625" style="8" bestFit="1" customWidth="1"/>
    <col min="3338" max="3582" width="9.140625" style="8"/>
    <col min="3583" max="3583" width="18.28515625" style="8" customWidth="1"/>
    <col min="3584" max="3584" width="122.28515625" style="8" customWidth="1"/>
    <col min="3585" max="3585" width="13.140625" style="8" customWidth="1"/>
    <col min="3586" max="3586" width="22.42578125" style="8" customWidth="1"/>
    <col min="3587" max="3592" width="9.140625" style="8"/>
    <col min="3593" max="3593" width="10.28515625" style="8" bestFit="1" customWidth="1"/>
    <col min="3594" max="3838" width="9.140625" style="8"/>
    <col min="3839" max="3839" width="18.28515625" style="8" customWidth="1"/>
    <col min="3840" max="3840" width="122.28515625" style="8" customWidth="1"/>
    <col min="3841" max="3841" width="13.140625" style="8" customWidth="1"/>
    <col min="3842" max="3842" width="22.42578125" style="8" customWidth="1"/>
    <col min="3843" max="3848" width="9.140625" style="8"/>
    <col min="3849" max="3849" width="10.28515625" style="8" bestFit="1" customWidth="1"/>
    <col min="3850" max="4094" width="9.140625" style="8"/>
    <col min="4095" max="4095" width="18.28515625" style="8" customWidth="1"/>
    <col min="4096" max="4096" width="122.28515625" style="8" customWidth="1"/>
    <col min="4097" max="4097" width="13.140625" style="8" customWidth="1"/>
    <col min="4098" max="4098" width="22.42578125" style="8" customWidth="1"/>
    <col min="4099" max="4104" width="9.140625" style="8"/>
    <col min="4105" max="4105" width="10.28515625" style="8" bestFit="1" customWidth="1"/>
    <col min="4106" max="4350" width="9.140625" style="8"/>
    <col min="4351" max="4351" width="18.28515625" style="8" customWidth="1"/>
    <col min="4352" max="4352" width="122.28515625" style="8" customWidth="1"/>
    <col min="4353" max="4353" width="13.140625" style="8" customWidth="1"/>
    <col min="4354" max="4354" width="22.42578125" style="8" customWidth="1"/>
    <col min="4355" max="4360" width="9.140625" style="8"/>
    <col min="4361" max="4361" width="10.28515625" style="8" bestFit="1" customWidth="1"/>
    <col min="4362" max="4606" width="9.140625" style="8"/>
    <col min="4607" max="4607" width="18.28515625" style="8" customWidth="1"/>
    <col min="4608" max="4608" width="122.28515625" style="8" customWidth="1"/>
    <col min="4609" max="4609" width="13.140625" style="8" customWidth="1"/>
    <col min="4610" max="4610" width="22.42578125" style="8" customWidth="1"/>
    <col min="4611" max="4616" width="9.140625" style="8"/>
    <col min="4617" max="4617" width="10.28515625" style="8" bestFit="1" customWidth="1"/>
    <col min="4618" max="4862" width="9.140625" style="8"/>
    <col min="4863" max="4863" width="18.28515625" style="8" customWidth="1"/>
    <col min="4864" max="4864" width="122.28515625" style="8" customWidth="1"/>
    <col min="4865" max="4865" width="13.140625" style="8" customWidth="1"/>
    <col min="4866" max="4866" width="22.42578125" style="8" customWidth="1"/>
    <col min="4867" max="4872" width="9.140625" style="8"/>
    <col min="4873" max="4873" width="10.28515625" style="8" bestFit="1" customWidth="1"/>
    <col min="4874" max="5118" width="9.140625" style="8"/>
    <col min="5119" max="5119" width="18.28515625" style="8" customWidth="1"/>
    <col min="5120" max="5120" width="122.28515625" style="8" customWidth="1"/>
    <col min="5121" max="5121" width="13.140625" style="8" customWidth="1"/>
    <col min="5122" max="5122" width="22.42578125" style="8" customWidth="1"/>
    <col min="5123" max="5128" width="9.140625" style="8"/>
    <col min="5129" max="5129" width="10.28515625" style="8" bestFit="1" customWidth="1"/>
    <col min="5130" max="5374" width="9.140625" style="8"/>
    <col min="5375" max="5375" width="18.28515625" style="8" customWidth="1"/>
    <col min="5376" max="5376" width="122.28515625" style="8" customWidth="1"/>
    <col min="5377" max="5377" width="13.140625" style="8" customWidth="1"/>
    <col min="5378" max="5378" width="22.42578125" style="8" customWidth="1"/>
    <col min="5379" max="5384" width="9.140625" style="8"/>
    <col min="5385" max="5385" width="10.28515625" style="8" bestFit="1" customWidth="1"/>
    <col min="5386" max="5630" width="9.140625" style="8"/>
    <col min="5631" max="5631" width="18.28515625" style="8" customWidth="1"/>
    <col min="5632" max="5632" width="122.28515625" style="8" customWidth="1"/>
    <col min="5633" max="5633" width="13.140625" style="8" customWidth="1"/>
    <col min="5634" max="5634" width="22.42578125" style="8" customWidth="1"/>
    <col min="5635" max="5640" width="9.140625" style="8"/>
    <col min="5641" max="5641" width="10.28515625" style="8" bestFit="1" customWidth="1"/>
    <col min="5642" max="5886" width="9.140625" style="8"/>
    <col min="5887" max="5887" width="18.28515625" style="8" customWidth="1"/>
    <col min="5888" max="5888" width="122.28515625" style="8" customWidth="1"/>
    <col min="5889" max="5889" width="13.140625" style="8" customWidth="1"/>
    <col min="5890" max="5890" width="22.42578125" style="8" customWidth="1"/>
    <col min="5891" max="5896" width="9.140625" style="8"/>
    <col min="5897" max="5897" width="10.28515625" style="8" bestFit="1" customWidth="1"/>
    <col min="5898" max="6142" width="9.140625" style="8"/>
    <col min="6143" max="6143" width="18.28515625" style="8" customWidth="1"/>
    <col min="6144" max="6144" width="122.28515625" style="8" customWidth="1"/>
    <col min="6145" max="6145" width="13.140625" style="8" customWidth="1"/>
    <col min="6146" max="6146" width="22.42578125" style="8" customWidth="1"/>
    <col min="6147" max="6152" width="9.140625" style="8"/>
    <col min="6153" max="6153" width="10.28515625" style="8" bestFit="1" customWidth="1"/>
    <col min="6154" max="6398" width="9.140625" style="8"/>
    <col min="6399" max="6399" width="18.28515625" style="8" customWidth="1"/>
    <col min="6400" max="6400" width="122.28515625" style="8" customWidth="1"/>
    <col min="6401" max="6401" width="13.140625" style="8" customWidth="1"/>
    <col min="6402" max="6402" width="22.42578125" style="8" customWidth="1"/>
    <col min="6403" max="6408" width="9.140625" style="8"/>
    <col min="6409" max="6409" width="10.28515625" style="8" bestFit="1" customWidth="1"/>
    <col min="6410" max="6654" width="9.140625" style="8"/>
    <col min="6655" max="6655" width="18.28515625" style="8" customWidth="1"/>
    <col min="6656" max="6656" width="122.28515625" style="8" customWidth="1"/>
    <col min="6657" max="6657" width="13.140625" style="8" customWidth="1"/>
    <col min="6658" max="6658" width="22.42578125" style="8" customWidth="1"/>
    <col min="6659" max="6664" width="9.140625" style="8"/>
    <col min="6665" max="6665" width="10.28515625" style="8" bestFit="1" customWidth="1"/>
    <col min="6666" max="6910" width="9.140625" style="8"/>
    <col min="6911" max="6911" width="18.28515625" style="8" customWidth="1"/>
    <col min="6912" max="6912" width="122.28515625" style="8" customWidth="1"/>
    <col min="6913" max="6913" width="13.140625" style="8" customWidth="1"/>
    <col min="6914" max="6914" width="22.42578125" style="8" customWidth="1"/>
    <col min="6915" max="6920" width="9.140625" style="8"/>
    <col min="6921" max="6921" width="10.28515625" style="8" bestFit="1" customWidth="1"/>
    <col min="6922" max="7166" width="9.140625" style="8"/>
    <col min="7167" max="7167" width="18.28515625" style="8" customWidth="1"/>
    <col min="7168" max="7168" width="122.28515625" style="8" customWidth="1"/>
    <col min="7169" max="7169" width="13.140625" style="8" customWidth="1"/>
    <col min="7170" max="7170" width="22.42578125" style="8" customWidth="1"/>
    <col min="7171" max="7176" width="9.140625" style="8"/>
    <col min="7177" max="7177" width="10.28515625" style="8" bestFit="1" customWidth="1"/>
    <col min="7178" max="7422" width="9.140625" style="8"/>
    <col min="7423" max="7423" width="18.28515625" style="8" customWidth="1"/>
    <col min="7424" max="7424" width="122.28515625" style="8" customWidth="1"/>
    <col min="7425" max="7425" width="13.140625" style="8" customWidth="1"/>
    <col min="7426" max="7426" width="22.42578125" style="8" customWidth="1"/>
    <col min="7427" max="7432" width="9.140625" style="8"/>
    <col min="7433" max="7433" width="10.28515625" style="8" bestFit="1" customWidth="1"/>
    <col min="7434" max="7678" width="9.140625" style="8"/>
    <col min="7679" max="7679" width="18.28515625" style="8" customWidth="1"/>
    <col min="7680" max="7680" width="122.28515625" style="8" customWidth="1"/>
    <col min="7681" max="7681" width="13.140625" style="8" customWidth="1"/>
    <col min="7682" max="7682" width="22.42578125" style="8" customWidth="1"/>
    <col min="7683" max="7688" width="9.140625" style="8"/>
    <col min="7689" max="7689" width="10.28515625" style="8" bestFit="1" customWidth="1"/>
    <col min="7690" max="7934" width="9.140625" style="8"/>
    <col min="7935" max="7935" width="18.28515625" style="8" customWidth="1"/>
    <col min="7936" max="7936" width="122.28515625" style="8" customWidth="1"/>
    <col min="7937" max="7937" width="13.140625" style="8" customWidth="1"/>
    <col min="7938" max="7938" width="22.42578125" style="8" customWidth="1"/>
    <col min="7939" max="7944" width="9.140625" style="8"/>
    <col min="7945" max="7945" width="10.28515625" style="8" bestFit="1" customWidth="1"/>
    <col min="7946" max="8190" width="9.140625" style="8"/>
    <col min="8191" max="8191" width="18.28515625" style="8" customWidth="1"/>
    <col min="8192" max="8192" width="122.28515625" style="8" customWidth="1"/>
    <col min="8193" max="8193" width="13.140625" style="8" customWidth="1"/>
    <col min="8194" max="8194" width="22.42578125" style="8" customWidth="1"/>
    <col min="8195" max="8200" width="9.140625" style="8"/>
    <col min="8201" max="8201" width="10.28515625" style="8" bestFit="1" customWidth="1"/>
    <col min="8202" max="8446" width="9.140625" style="8"/>
    <col min="8447" max="8447" width="18.28515625" style="8" customWidth="1"/>
    <col min="8448" max="8448" width="122.28515625" style="8" customWidth="1"/>
    <col min="8449" max="8449" width="13.140625" style="8" customWidth="1"/>
    <col min="8450" max="8450" width="22.42578125" style="8" customWidth="1"/>
    <col min="8451" max="8456" width="9.140625" style="8"/>
    <col min="8457" max="8457" width="10.28515625" style="8" bestFit="1" customWidth="1"/>
    <col min="8458" max="8702" width="9.140625" style="8"/>
    <col min="8703" max="8703" width="18.28515625" style="8" customWidth="1"/>
    <col min="8704" max="8704" width="122.28515625" style="8" customWidth="1"/>
    <col min="8705" max="8705" width="13.140625" style="8" customWidth="1"/>
    <col min="8706" max="8706" width="22.42578125" style="8" customWidth="1"/>
    <col min="8707" max="8712" width="9.140625" style="8"/>
    <col min="8713" max="8713" width="10.28515625" style="8" bestFit="1" customWidth="1"/>
    <col min="8714" max="8958" width="9.140625" style="8"/>
    <col min="8959" max="8959" width="18.28515625" style="8" customWidth="1"/>
    <col min="8960" max="8960" width="122.28515625" style="8" customWidth="1"/>
    <col min="8961" max="8961" width="13.140625" style="8" customWidth="1"/>
    <col min="8962" max="8962" width="22.42578125" style="8" customWidth="1"/>
    <col min="8963" max="8968" width="9.140625" style="8"/>
    <col min="8969" max="8969" width="10.28515625" style="8" bestFit="1" customWidth="1"/>
    <col min="8970" max="9214" width="9.140625" style="8"/>
    <col min="9215" max="9215" width="18.28515625" style="8" customWidth="1"/>
    <col min="9216" max="9216" width="122.28515625" style="8" customWidth="1"/>
    <col min="9217" max="9217" width="13.140625" style="8" customWidth="1"/>
    <col min="9218" max="9218" width="22.42578125" style="8" customWidth="1"/>
    <col min="9219" max="9224" width="9.140625" style="8"/>
    <col min="9225" max="9225" width="10.28515625" style="8" bestFit="1" customWidth="1"/>
    <col min="9226" max="9470" width="9.140625" style="8"/>
    <col min="9471" max="9471" width="18.28515625" style="8" customWidth="1"/>
    <col min="9472" max="9472" width="122.28515625" style="8" customWidth="1"/>
    <col min="9473" max="9473" width="13.140625" style="8" customWidth="1"/>
    <col min="9474" max="9474" width="22.42578125" style="8" customWidth="1"/>
    <col min="9475" max="9480" width="9.140625" style="8"/>
    <col min="9481" max="9481" width="10.28515625" style="8" bestFit="1" customWidth="1"/>
    <col min="9482" max="9726" width="9.140625" style="8"/>
    <col min="9727" max="9727" width="18.28515625" style="8" customWidth="1"/>
    <col min="9728" max="9728" width="122.28515625" style="8" customWidth="1"/>
    <col min="9729" max="9729" width="13.140625" style="8" customWidth="1"/>
    <col min="9730" max="9730" width="22.42578125" style="8" customWidth="1"/>
    <col min="9731" max="9736" width="9.140625" style="8"/>
    <col min="9737" max="9737" width="10.28515625" style="8" bestFit="1" customWidth="1"/>
    <col min="9738" max="9982" width="9.140625" style="8"/>
    <col min="9983" max="9983" width="18.28515625" style="8" customWidth="1"/>
    <col min="9984" max="9984" width="122.28515625" style="8" customWidth="1"/>
    <col min="9985" max="9985" width="13.140625" style="8" customWidth="1"/>
    <col min="9986" max="9986" width="22.42578125" style="8" customWidth="1"/>
    <col min="9987" max="9992" width="9.140625" style="8"/>
    <col min="9993" max="9993" width="10.28515625" style="8" bestFit="1" customWidth="1"/>
    <col min="9994" max="10238" width="9.140625" style="8"/>
    <col min="10239" max="10239" width="18.28515625" style="8" customWidth="1"/>
    <col min="10240" max="10240" width="122.28515625" style="8" customWidth="1"/>
    <col min="10241" max="10241" width="13.140625" style="8" customWidth="1"/>
    <col min="10242" max="10242" width="22.42578125" style="8" customWidth="1"/>
    <col min="10243" max="10248" width="9.140625" style="8"/>
    <col min="10249" max="10249" width="10.28515625" style="8" bestFit="1" customWidth="1"/>
    <col min="10250" max="10494" width="9.140625" style="8"/>
    <col min="10495" max="10495" width="18.28515625" style="8" customWidth="1"/>
    <col min="10496" max="10496" width="122.28515625" style="8" customWidth="1"/>
    <col min="10497" max="10497" width="13.140625" style="8" customWidth="1"/>
    <col min="10498" max="10498" width="22.42578125" style="8" customWidth="1"/>
    <col min="10499" max="10504" width="9.140625" style="8"/>
    <col min="10505" max="10505" width="10.28515625" style="8" bestFit="1" customWidth="1"/>
    <col min="10506" max="10750" width="9.140625" style="8"/>
    <col min="10751" max="10751" width="18.28515625" style="8" customWidth="1"/>
    <col min="10752" max="10752" width="122.28515625" style="8" customWidth="1"/>
    <col min="10753" max="10753" width="13.140625" style="8" customWidth="1"/>
    <col min="10754" max="10754" width="22.42578125" style="8" customWidth="1"/>
    <col min="10755" max="10760" width="9.140625" style="8"/>
    <col min="10761" max="10761" width="10.28515625" style="8" bestFit="1" customWidth="1"/>
    <col min="10762" max="11006" width="9.140625" style="8"/>
    <col min="11007" max="11007" width="18.28515625" style="8" customWidth="1"/>
    <col min="11008" max="11008" width="122.28515625" style="8" customWidth="1"/>
    <col min="11009" max="11009" width="13.140625" style="8" customWidth="1"/>
    <col min="11010" max="11010" width="22.42578125" style="8" customWidth="1"/>
    <col min="11011" max="11016" width="9.140625" style="8"/>
    <col min="11017" max="11017" width="10.28515625" style="8" bestFit="1" customWidth="1"/>
    <col min="11018" max="11262" width="9.140625" style="8"/>
    <col min="11263" max="11263" width="18.28515625" style="8" customWidth="1"/>
    <col min="11264" max="11264" width="122.28515625" style="8" customWidth="1"/>
    <col min="11265" max="11265" width="13.140625" style="8" customWidth="1"/>
    <col min="11266" max="11266" width="22.42578125" style="8" customWidth="1"/>
    <col min="11267" max="11272" width="9.140625" style="8"/>
    <col min="11273" max="11273" width="10.28515625" style="8" bestFit="1" customWidth="1"/>
    <col min="11274" max="11518" width="9.140625" style="8"/>
    <col min="11519" max="11519" width="18.28515625" style="8" customWidth="1"/>
    <col min="11520" max="11520" width="122.28515625" style="8" customWidth="1"/>
    <col min="11521" max="11521" width="13.140625" style="8" customWidth="1"/>
    <col min="11522" max="11522" width="22.42578125" style="8" customWidth="1"/>
    <col min="11523" max="11528" width="9.140625" style="8"/>
    <col min="11529" max="11529" width="10.28515625" style="8" bestFit="1" customWidth="1"/>
    <col min="11530" max="11774" width="9.140625" style="8"/>
    <col min="11775" max="11775" width="18.28515625" style="8" customWidth="1"/>
    <col min="11776" max="11776" width="122.28515625" style="8" customWidth="1"/>
    <col min="11777" max="11777" width="13.140625" style="8" customWidth="1"/>
    <col min="11778" max="11778" width="22.42578125" style="8" customWidth="1"/>
    <col min="11779" max="11784" width="9.140625" style="8"/>
    <col min="11785" max="11785" width="10.28515625" style="8" bestFit="1" customWidth="1"/>
    <col min="11786" max="12030" width="9.140625" style="8"/>
    <col min="12031" max="12031" width="18.28515625" style="8" customWidth="1"/>
    <col min="12032" max="12032" width="122.28515625" style="8" customWidth="1"/>
    <col min="12033" max="12033" width="13.140625" style="8" customWidth="1"/>
    <col min="12034" max="12034" width="22.42578125" style="8" customWidth="1"/>
    <col min="12035" max="12040" width="9.140625" style="8"/>
    <col min="12041" max="12041" width="10.28515625" style="8" bestFit="1" customWidth="1"/>
    <col min="12042" max="12286" width="9.140625" style="8"/>
    <col min="12287" max="12287" width="18.28515625" style="8" customWidth="1"/>
    <col min="12288" max="12288" width="122.28515625" style="8" customWidth="1"/>
    <col min="12289" max="12289" width="13.140625" style="8" customWidth="1"/>
    <col min="12290" max="12290" width="22.42578125" style="8" customWidth="1"/>
    <col min="12291" max="12296" width="9.140625" style="8"/>
    <col min="12297" max="12297" width="10.28515625" style="8" bestFit="1" customWidth="1"/>
    <col min="12298" max="12542" width="9.140625" style="8"/>
    <col min="12543" max="12543" width="18.28515625" style="8" customWidth="1"/>
    <col min="12544" max="12544" width="122.28515625" style="8" customWidth="1"/>
    <col min="12545" max="12545" width="13.140625" style="8" customWidth="1"/>
    <col min="12546" max="12546" width="22.42578125" style="8" customWidth="1"/>
    <col min="12547" max="12552" width="9.140625" style="8"/>
    <col min="12553" max="12553" width="10.28515625" style="8" bestFit="1" customWidth="1"/>
    <col min="12554" max="12798" width="9.140625" style="8"/>
    <col min="12799" max="12799" width="18.28515625" style="8" customWidth="1"/>
    <col min="12800" max="12800" width="122.28515625" style="8" customWidth="1"/>
    <col min="12801" max="12801" width="13.140625" style="8" customWidth="1"/>
    <col min="12802" max="12802" width="22.42578125" style="8" customWidth="1"/>
    <col min="12803" max="12808" width="9.140625" style="8"/>
    <col min="12809" max="12809" width="10.28515625" style="8" bestFit="1" customWidth="1"/>
    <col min="12810" max="13054" width="9.140625" style="8"/>
    <col min="13055" max="13055" width="18.28515625" style="8" customWidth="1"/>
    <col min="13056" max="13056" width="122.28515625" style="8" customWidth="1"/>
    <col min="13057" max="13057" width="13.140625" style="8" customWidth="1"/>
    <col min="13058" max="13058" width="22.42578125" style="8" customWidth="1"/>
    <col min="13059" max="13064" width="9.140625" style="8"/>
    <col min="13065" max="13065" width="10.28515625" style="8" bestFit="1" customWidth="1"/>
    <col min="13066" max="13310" width="9.140625" style="8"/>
    <col min="13311" max="13311" width="18.28515625" style="8" customWidth="1"/>
    <col min="13312" max="13312" width="122.28515625" style="8" customWidth="1"/>
    <col min="13313" max="13313" width="13.140625" style="8" customWidth="1"/>
    <col min="13314" max="13314" width="22.42578125" style="8" customWidth="1"/>
    <col min="13315" max="13320" width="9.140625" style="8"/>
    <col min="13321" max="13321" width="10.28515625" style="8" bestFit="1" customWidth="1"/>
    <col min="13322" max="13566" width="9.140625" style="8"/>
    <col min="13567" max="13567" width="18.28515625" style="8" customWidth="1"/>
    <col min="13568" max="13568" width="122.28515625" style="8" customWidth="1"/>
    <col min="13569" max="13569" width="13.140625" style="8" customWidth="1"/>
    <col min="13570" max="13570" width="22.42578125" style="8" customWidth="1"/>
    <col min="13571" max="13576" width="9.140625" style="8"/>
    <col min="13577" max="13577" width="10.28515625" style="8" bestFit="1" customWidth="1"/>
    <col min="13578" max="13822" width="9.140625" style="8"/>
    <col min="13823" max="13823" width="18.28515625" style="8" customWidth="1"/>
    <col min="13824" max="13824" width="122.28515625" style="8" customWidth="1"/>
    <col min="13825" max="13825" width="13.140625" style="8" customWidth="1"/>
    <col min="13826" max="13826" width="22.42578125" style="8" customWidth="1"/>
    <col min="13827" max="13832" width="9.140625" style="8"/>
    <col min="13833" max="13833" width="10.28515625" style="8" bestFit="1" customWidth="1"/>
    <col min="13834" max="14078" width="9.140625" style="8"/>
    <col min="14079" max="14079" width="18.28515625" style="8" customWidth="1"/>
    <col min="14080" max="14080" width="122.28515625" style="8" customWidth="1"/>
    <col min="14081" max="14081" width="13.140625" style="8" customWidth="1"/>
    <col min="14082" max="14082" width="22.42578125" style="8" customWidth="1"/>
    <col min="14083" max="14088" width="9.140625" style="8"/>
    <col min="14089" max="14089" width="10.28515625" style="8" bestFit="1" customWidth="1"/>
    <col min="14090" max="14334" width="9.140625" style="8"/>
    <col min="14335" max="14335" width="18.28515625" style="8" customWidth="1"/>
    <col min="14336" max="14336" width="122.28515625" style="8" customWidth="1"/>
    <col min="14337" max="14337" width="13.140625" style="8" customWidth="1"/>
    <col min="14338" max="14338" width="22.42578125" style="8" customWidth="1"/>
    <col min="14339" max="14344" width="9.140625" style="8"/>
    <col min="14345" max="14345" width="10.28515625" style="8" bestFit="1" customWidth="1"/>
    <col min="14346" max="14590" width="9.140625" style="8"/>
    <col min="14591" max="14591" width="18.28515625" style="8" customWidth="1"/>
    <col min="14592" max="14592" width="122.28515625" style="8" customWidth="1"/>
    <col min="14593" max="14593" width="13.140625" style="8" customWidth="1"/>
    <col min="14594" max="14594" width="22.42578125" style="8" customWidth="1"/>
    <col min="14595" max="14600" width="9.140625" style="8"/>
    <col min="14601" max="14601" width="10.28515625" style="8" bestFit="1" customWidth="1"/>
    <col min="14602" max="14846" width="9.140625" style="8"/>
    <col min="14847" max="14847" width="18.28515625" style="8" customWidth="1"/>
    <col min="14848" max="14848" width="122.28515625" style="8" customWidth="1"/>
    <col min="14849" max="14849" width="13.140625" style="8" customWidth="1"/>
    <col min="14850" max="14850" width="22.42578125" style="8" customWidth="1"/>
    <col min="14851" max="14856" width="9.140625" style="8"/>
    <col min="14857" max="14857" width="10.28515625" style="8" bestFit="1" customWidth="1"/>
    <col min="14858" max="15102" width="9.140625" style="8"/>
    <col min="15103" max="15103" width="18.28515625" style="8" customWidth="1"/>
    <col min="15104" max="15104" width="122.28515625" style="8" customWidth="1"/>
    <col min="15105" max="15105" width="13.140625" style="8" customWidth="1"/>
    <col min="15106" max="15106" width="22.42578125" style="8" customWidth="1"/>
    <col min="15107" max="15112" width="9.140625" style="8"/>
    <col min="15113" max="15113" width="10.28515625" style="8" bestFit="1" customWidth="1"/>
    <col min="15114" max="15358" width="9.140625" style="8"/>
    <col min="15359" max="15359" width="18.28515625" style="8" customWidth="1"/>
    <col min="15360" max="15360" width="122.28515625" style="8" customWidth="1"/>
    <col min="15361" max="15361" width="13.140625" style="8" customWidth="1"/>
    <col min="15362" max="15362" width="22.42578125" style="8" customWidth="1"/>
    <col min="15363" max="15368" width="9.140625" style="8"/>
    <col min="15369" max="15369" width="10.28515625" style="8" bestFit="1" customWidth="1"/>
    <col min="15370" max="15614" width="9.140625" style="8"/>
    <col min="15615" max="15615" width="18.28515625" style="8" customWidth="1"/>
    <col min="15616" max="15616" width="122.28515625" style="8" customWidth="1"/>
    <col min="15617" max="15617" width="13.140625" style="8" customWidth="1"/>
    <col min="15618" max="15618" width="22.42578125" style="8" customWidth="1"/>
    <col min="15619" max="15624" width="9.140625" style="8"/>
    <col min="15625" max="15625" width="10.28515625" style="8" bestFit="1" customWidth="1"/>
    <col min="15626" max="15870" width="9.140625" style="8"/>
    <col min="15871" max="15871" width="18.28515625" style="8" customWidth="1"/>
    <col min="15872" max="15872" width="122.28515625" style="8" customWidth="1"/>
    <col min="15873" max="15873" width="13.140625" style="8" customWidth="1"/>
    <col min="15874" max="15874" width="22.42578125" style="8" customWidth="1"/>
    <col min="15875" max="15880" width="9.140625" style="8"/>
    <col min="15881" max="15881" width="10.28515625" style="8" bestFit="1" customWidth="1"/>
    <col min="15882" max="16126" width="9.140625" style="8"/>
    <col min="16127" max="16127" width="18.28515625" style="8" customWidth="1"/>
    <col min="16128" max="16128" width="122.28515625" style="8" customWidth="1"/>
    <col min="16129" max="16129" width="13.140625" style="8" customWidth="1"/>
    <col min="16130" max="16130" width="22.42578125" style="8" customWidth="1"/>
    <col min="16131" max="16136" width="9.140625" style="8"/>
    <col min="16137" max="16137" width="10.28515625" style="8" bestFit="1" customWidth="1"/>
    <col min="16138" max="16384" width="9.140625" style="8"/>
  </cols>
  <sheetData>
    <row r="1" spans="1:6" ht="31.5" customHeight="1" x14ac:dyDescent="0.25">
      <c r="A1" s="28" t="s">
        <v>28</v>
      </c>
      <c r="B1" s="28"/>
      <c r="C1" s="28"/>
      <c r="D1" s="28"/>
    </row>
    <row r="2" spans="1:6" x14ac:dyDescent="0.25">
      <c r="A2" s="11"/>
      <c r="B2" s="11"/>
      <c r="C2" s="14"/>
      <c r="D2" s="11"/>
    </row>
    <row r="3" spans="1:6" x14ac:dyDescent="0.25">
      <c r="A3" s="12" t="s">
        <v>29</v>
      </c>
      <c r="B3" s="11"/>
      <c r="C3" s="14"/>
      <c r="D3" s="11"/>
    </row>
    <row r="4" spans="1:6" x14ac:dyDescent="0.25">
      <c r="A4" s="11"/>
      <c r="B4" s="11"/>
      <c r="C4" s="14"/>
      <c r="D4" s="11"/>
    </row>
    <row r="5" spans="1:6" x14ac:dyDescent="0.25">
      <c r="A5" s="13" t="s">
        <v>30</v>
      </c>
      <c r="B5" s="11"/>
      <c r="C5" s="14"/>
      <c r="D5" s="11"/>
    </row>
    <row r="6" spans="1:6" x14ac:dyDescent="0.25">
      <c r="A6" s="11" t="s">
        <v>31</v>
      </c>
      <c r="B6" s="11" t="s">
        <v>32</v>
      </c>
      <c r="C6" s="14">
        <f>'[2]калькуляция 2'!R206</f>
        <v>3047</v>
      </c>
      <c r="D6" s="11"/>
    </row>
    <row r="7" spans="1:6" x14ac:dyDescent="0.25">
      <c r="A7" s="11" t="s">
        <v>33</v>
      </c>
      <c r="B7" s="11" t="s">
        <v>34</v>
      </c>
      <c r="C7" s="14">
        <v>404</v>
      </c>
      <c r="D7" s="11"/>
    </row>
    <row r="8" spans="1:6" x14ac:dyDescent="0.25">
      <c r="A8" s="11" t="s">
        <v>35</v>
      </c>
      <c r="B8" s="11" t="s">
        <v>36</v>
      </c>
      <c r="C8" s="14">
        <v>562</v>
      </c>
      <c r="D8" s="11"/>
    </row>
    <row r="9" spans="1:6" x14ac:dyDescent="0.25">
      <c r="A9" s="11" t="s">
        <v>37</v>
      </c>
      <c r="B9" s="11" t="s">
        <v>38</v>
      </c>
      <c r="C9" s="14">
        <v>1984</v>
      </c>
      <c r="D9" s="11"/>
    </row>
    <row r="10" spans="1:6" x14ac:dyDescent="0.25">
      <c r="A10" s="11" t="s">
        <v>39</v>
      </c>
      <c r="B10" s="11" t="s">
        <v>40</v>
      </c>
      <c r="C10" s="14">
        <v>2301</v>
      </c>
      <c r="D10" s="11"/>
    </row>
    <row r="11" spans="1:6" x14ac:dyDescent="0.25">
      <c r="A11" s="11" t="s">
        <v>41</v>
      </c>
      <c r="B11" s="11" t="s">
        <v>42</v>
      </c>
      <c r="C11" s="14">
        <v>817</v>
      </c>
      <c r="D11" s="11"/>
    </row>
    <row r="12" spans="1:6" x14ac:dyDescent="0.25">
      <c r="A12" s="11" t="s">
        <v>43</v>
      </c>
      <c r="B12" s="11" t="s">
        <v>44</v>
      </c>
      <c r="C12" s="14">
        <v>2709</v>
      </c>
      <c r="D12" s="11"/>
    </row>
    <row r="13" spans="1:6" x14ac:dyDescent="0.25">
      <c r="A13" s="16" t="s">
        <v>67</v>
      </c>
      <c r="B13" s="11" t="s">
        <v>45</v>
      </c>
      <c r="C13" s="14">
        <v>2704</v>
      </c>
      <c r="D13" s="11"/>
    </row>
    <row r="14" spans="1:6" x14ac:dyDescent="0.25">
      <c r="A14" s="11" t="s">
        <v>72</v>
      </c>
      <c r="B14" s="11" t="s">
        <v>79</v>
      </c>
      <c r="C14" s="14">
        <v>2719</v>
      </c>
      <c r="D14" s="11"/>
      <c r="E14" s="9"/>
      <c r="F14" s="9"/>
    </row>
    <row r="15" spans="1:6" x14ac:dyDescent="0.25">
      <c r="A15" s="11" t="s">
        <v>62</v>
      </c>
      <c r="B15" s="11" t="s">
        <v>80</v>
      </c>
      <c r="C15" s="14">
        <v>2701</v>
      </c>
      <c r="D15" s="11"/>
    </row>
    <row r="16" spans="1:6" x14ac:dyDescent="0.25">
      <c r="A16" s="11" t="s">
        <v>63</v>
      </c>
      <c r="B16" s="11" t="s">
        <v>81</v>
      </c>
      <c r="C16" s="14">
        <v>2702</v>
      </c>
      <c r="D16" s="11"/>
    </row>
    <row r="17" spans="1:11" x14ac:dyDescent="0.25">
      <c r="A17" s="11" t="s">
        <v>64</v>
      </c>
      <c r="B17" s="11" t="s">
        <v>82</v>
      </c>
      <c r="C17" s="14">
        <v>2713</v>
      </c>
      <c r="D17" s="11"/>
    </row>
    <row r="18" spans="1:11" x14ac:dyDescent="0.25">
      <c r="A18" s="11" t="s">
        <v>73</v>
      </c>
      <c r="B18" s="11" t="s">
        <v>83</v>
      </c>
      <c r="C18" s="14">
        <v>2712</v>
      </c>
      <c r="D18" s="11"/>
    </row>
    <row r="19" spans="1:11" x14ac:dyDescent="0.25">
      <c r="A19" s="11" t="s">
        <v>65</v>
      </c>
      <c r="B19" s="11" t="s">
        <v>84</v>
      </c>
      <c r="C19" s="14">
        <v>2658</v>
      </c>
      <c r="D19" s="11"/>
    </row>
    <row r="20" spans="1:11" x14ac:dyDescent="0.25">
      <c r="A20" s="11"/>
      <c r="B20" s="11"/>
      <c r="C20" s="14">
        <f>SUM(C6:C19)</f>
        <v>30733</v>
      </c>
      <c r="D20" s="11"/>
    </row>
    <row r="21" spans="1:11" x14ac:dyDescent="0.25">
      <c r="A21" s="13" t="s">
        <v>46</v>
      </c>
      <c r="B21" s="11"/>
      <c r="C21" s="14"/>
      <c r="D21" s="11"/>
    </row>
    <row r="22" spans="1:11" x14ac:dyDescent="0.25">
      <c r="A22" s="11" t="s">
        <v>47</v>
      </c>
      <c r="B22" s="11" t="s">
        <v>48</v>
      </c>
      <c r="C22" s="14">
        <f>'[2]калькуляция 2'!R208</f>
        <v>3047</v>
      </c>
      <c r="D22" s="11"/>
    </row>
    <row r="23" spans="1:11" x14ac:dyDescent="0.25">
      <c r="A23" s="11"/>
      <c r="B23" s="11"/>
      <c r="C23" s="14"/>
      <c r="D23" s="11"/>
    </row>
    <row r="24" spans="1:11" x14ac:dyDescent="0.25">
      <c r="A24" s="11"/>
      <c r="B24" s="11"/>
      <c r="C24" s="14"/>
      <c r="D24" s="11"/>
    </row>
    <row r="25" spans="1:11" x14ac:dyDescent="0.25">
      <c r="A25" s="12" t="s">
        <v>49</v>
      </c>
      <c r="B25" s="12"/>
      <c r="C25" s="14"/>
      <c r="D25" s="11"/>
    </row>
    <row r="26" spans="1:11" x14ac:dyDescent="0.25">
      <c r="A26" s="11"/>
      <c r="B26" s="11"/>
      <c r="C26" s="14"/>
      <c r="D26" s="11"/>
    </row>
    <row r="27" spans="1:11" x14ac:dyDescent="0.25">
      <c r="A27" s="13" t="s">
        <v>30</v>
      </c>
      <c r="B27" s="11"/>
      <c r="C27" s="14"/>
      <c r="D27" s="11"/>
    </row>
    <row r="28" spans="1:11" x14ac:dyDescent="0.25">
      <c r="A28" s="11" t="s">
        <v>50</v>
      </c>
      <c r="B28" s="11" t="s">
        <v>51</v>
      </c>
      <c r="C28" s="14">
        <v>4551</v>
      </c>
      <c r="D28" s="11"/>
      <c r="I28" s="17"/>
    </row>
    <row r="29" spans="1:11" x14ac:dyDescent="0.25">
      <c r="A29" s="11" t="s">
        <v>52</v>
      </c>
      <c r="B29" s="11" t="s">
        <v>53</v>
      </c>
      <c r="C29" s="14">
        <v>748</v>
      </c>
      <c r="D29" s="11"/>
      <c r="I29" s="17"/>
      <c r="K29" s="10"/>
    </row>
    <row r="30" spans="1:11" x14ac:dyDescent="0.25">
      <c r="A30" s="11" t="s">
        <v>54</v>
      </c>
      <c r="B30" s="11" t="s">
        <v>55</v>
      </c>
      <c r="C30" s="14">
        <f>'[2]калькуляция 2'!R207</f>
        <v>2058</v>
      </c>
      <c r="D30" s="11"/>
    </row>
    <row r="31" spans="1:11" x14ac:dyDescent="0.25">
      <c r="A31" s="11" t="s">
        <v>41</v>
      </c>
      <c r="B31" s="11" t="s">
        <v>42</v>
      </c>
      <c r="C31" s="14">
        <v>817</v>
      </c>
      <c r="D31" s="11"/>
    </row>
    <row r="32" spans="1:11" x14ac:dyDescent="0.25">
      <c r="A32" s="11" t="s">
        <v>43</v>
      </c>
      <c r="B32" s="11" t="s">
        <v>44</v>
      </c>
      <c r="C32" s="14">
        <v>2709</v>
      </c>
      <c r="D32" s="11"/>
    </row>
    <row r="33" spans="1:4" x14ac:dyDescent="0.25">
      <c r="A33" s="16" t="s">
        <v>66</v>
      </c>
      <c r="B33" s="11" t="s">
        <v>45</v>
      </c>
      <c r="C33" s="14">
        <v>2704</v>
      </c>
      <c r="D33" s="11"/>
    </row>
    <row r="34" spans="1:4" x14ac:dyDescent="0.25">
      <c r="A34" s="11" t="s">
        <v>70</v>
      </c>
      <c r="B34" s="15" t="s">
        <v>79</v>
      </c>
      <c r="C34" s="14">
        <v>2719</v>
      </c>
      <c r="D34" s="11"/>
    </row>
    <row r="35" spans="1:4" x14ac:dyDescent="0.25">
      <c r="A35" s="11" t="s">
        <v>62</v>
      </c>
      <c r="B35" s="11" t="s">
        <v>80</v>
      </c>
      <c r="C35" s="14">
        <v>2701</v>
      </c>
      <c r="D35" s="11"/>
    </row>
    <row r="36" spans="1:4" x14ac:dyDescent="0.25">
      <c r="A36" s="11" t="s">
        <v>63</v>
      </c>
      <c r="B36" s="11" t="s">
        <v>81</v>
      </c>
      <c r="C36" s="14">
        <v>2702</v>
      </c>
      <c r="D36" s="11"/>
    </row>
    <row r="37" spans="1:4" x14ac:dyDescent="0.25">
      <c r="A37" s="11" t="s">
        <v>64</v>
      </c>
      <c r="B37" s="11" t="s">
        <v>82</v>
      </c>
      <c r="C37" s="14">
        <v>2713</v>
      </c>
      <c r="D37" s="11"/>
    </row>
    <row r="38" spans="1:4" x14ac:dyDescent="0.25">
      <c r="A38" s="11" t="s">
        <v>71</v>
      </c>
      <c r="B38" s="11" t="s">
        <v>83</v>
      </c>
      <c r="C38" s="14">
        <v>2712</v>
      </c>
      <c r="D38" s="11"/>
    </row>
    <row r="39" spans="1:4" x14ac:dyDescent="0.25">
      <c r="A39" s="11" t="s">
        <v>65</v>
      </c>
      <c r="B39" s="11" t="s">
        <v>84</v>
      </c>
      <c r="C39" s="14">
        <v>2658</v>
      </c>
      <c r="D39" s="11"/>
    </row>
    <row r="40" spans="1:4" x14ac:dyDescent="0.25">
      <c r="A40" s="11"/>
      <c r="B40" s="11"/>
      <c r="C40" s="14">
        <f>SUM(C28:C39)</f>
        <v>29792</v>
      </c>
      <c r="D40" s="11"/>
    </row>
    <row r="41" spans="1:4" x14ac:dyDescent="0.25">
      <c r="A41" s="13" t="s">
        <v>46</v>
      </c>
      <c r="B41" s="11"/>
      <c r="C41" s="14"/>
      <c r="D41" s="11"/>
    </row>
    <row r="42" spans="1:4" x14ac:dyDescent="0.25">
      <c r="A42" s="11" t="s">
        <v>56</v>
      </c>
      <c r="B42" s="11" t="s">
        <v>57</v>
      </c>
      <c r="C42" s="14">
        <f>'[2]калькуляция 2'!R209</f>
        <v>2058</v>
      </c>
      <c r="D42" s="11"/>
    </row>
    <row r="43" spans="1:4" x14ac:dyDescent="0.25">
      <c r="A43" s="11" t="s">
        <v>58</v>
      </c>
      <c r="B43" s="11" t="s">
        <v>59</v>
      </c>
      <c r="C43" s="14">
        <v>1173</v>
      </c>
      <c r="D43" s="11"/>
    </row>
    <row r="44" spans="1:4" x14ac:dyDescent="0.25">
      <c r="A44" s="11" t="s">
        <v>60</v>
      </c>
      <c r="B44" s="11" t="s">
        <v>61</v>
      </c>
      <c r="C44" s="14">
        <v>3732</v>
      </c>
      <c r="D44" s="11"/>
    </row>
    <row r="45" spans="1:4" x14ac:dyDescent="0.25">
      <c r="A45" s="11" t="s">
        <v>69</v>
      </c>
      <c r="B45" s="11" t="s">
        <v>74</v>
      </c>
      <c r="C45" s="14">
        <v>1571</v>
      </c>
      <c r="D45" s="11"/>
    </row>
    <row r="46" spans="1:4" x14ac:dyDescent="0.25">
      <c r="A46" s="11" t="s">
        <v>76</v>
      </c>
      <c r="B46" s="11" t="s">
        <v>75</v>
      </c>
      <c r="C46" s="14">
        <v>1571</v>
      </c>
      <c r="D46" s="11"/>
    </row>
    <row r="47" spans="1:4" x14ac:dyDescent="0.25">
      <c r="A47" s="11" t="s">
        <v>65</v>
      </c>
      <c r="B47" s="15" t="s">
        <v>84</v>
      </c>
      <c r="C47" s="14">
        <v>2658</v>
      </c>
      <c r="D47" s="11"/>
    </row>
    <row r="48" spans="1:4" x14ac:dyDescent="0.25">
      <c r="A48" s="11" t="s">
        <v>68</v>
      </c>
      <c r="B48" s="15" t="s">
        <v>85</v>
      </c>
      <c r="C48" s="14">
        <v>2712</v>
      </c>
      <c r="D48" s="11"/>
    </row>
    <row r="49" spans="1:4" x14ac:dyDescent="0.25">
      <c r="A49" s="11" t="s">
        <v>70</v>
      </c>
      <c r="B49" s="15" t="s">
        <v>79</v>
      </c>
      <c r="C49" s="14">
        <v>2719</v>
      </c>
      <c r="D49" s="11"/>
    </row>
    <row r="50" spans="1:4" x14ac:dyDescent="0.25">
      <c r="A50" s="11" t="s">
        <v>62</v>
      </c>
      <c r="B50" s="11" t="s">
        <v>80</v>
      </c>
      <c r="C50" s="14">
        <v>2701</v>
      </c>
      <c r="D50" s="11"/>
    </row>
    <row r="51" spans="1:4" x14ac:dyDescent="0.25">
      <c r="A51" s="11" t="s">
        <v>63</v>
      </c>
      <c r="B51" s="11" t="s">
        <v>81</v>
      </c>
      <c r="C51" s="14">
        <v>2702</v>
      </c>
      <c r="D51" s="11"/>
    </row>
    <row r="52" spans="1:4" x14ac:dyDescent="0.25">
      <c r="A52" s="11" t="s">
        <v>64</v>
      </c>
      <c r="B52" s="11" t="s">
        <v>82</v>
      </c>
      <c r="C52" s="14">
        <v>2713</v>
      </c>
      <c r="D52" s="11"/>
    </row>
    <row r="53" spans="1:4" x14ac:dyDescent="0.25">
      <c r="A53" s="11"/>
      <c r="B53" s="11"/>
      <c r="C53" s="14">
        <f>SUM(C42:C52)</f>
        <v>26310</v>
      </c>
      <c r="D53" s="11"/>
    </row>
  </sheetData>
  <mergeCells count="1">
    <mergeCell ref="A1:D1"/>
  </mergeCells>
  <pageMargins left="0.31496062992125984" right="0.11811023622047245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32</vt:lpstr>
      <vt:lpstr>услуги </vt:lpstr>
      <vt:lpstr>'Прил. 32'!Заголовки_для_печати</vt:lpstr>
      <vt:lpstr>'Прил. 32'!Область_печати</vt:lpstr>
      <vt:lpstr>'услуги 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2024-02-28T06:03:23Z</cp:lastPrinted>
  <dcterms:created xsi:type="dcterms:W3CDTF">2016-06-08T10:40:58Z</dcterms:created>
  <dcterms:modified xsi:type="dcterms:W3CDTF">2024-02-28T21:29:45Z</dcterms:modified>
</cp:coreProperties>
</file>